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" yWindow="0" windowWidth="9552" windowHeight="11124" tabRatio="850"/>
  </bookViews>
  <sheets>
    <sheet name="ESL - Krycí list" sheetId="6" r:id="rId1"/>
    <sheet name="ESL - Položky" sheetId="8" r:id="rId2"/>
    <sheet name="SLP" sheetId="13" r:id="rId3"/>
    <sheet name="VzorPolozky (2)" sheetId="23" state="hidden" r:id="rId4"/>
    <sheet name="Pokyny pro vyplnění (2)" sheetId="21" state="hidden" r:id="rId5"/>
    <sheet name="VzorPolozky" sheetId="7" state="hidden" r:id="rId6"/>
    <sheet name="Pokyny pro vyplnění" sheetId="5" state="hidden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hidden="1">{#N/A,#N/A,TRUE,"Krycí list"}</definedName>
    <definedName name="_Toc455840074" localSheetId="2">SLP!#REF!</definedName>
    <definedName name="_Toc455840075" localSheetId="2">SLP!#REF!</definedName>
    <definedName name="A" hidden="1">{#N/A,#N/A,TRUE,"Krycí list"}</definedName>
    <definedName name="aaa" hidden="1">{#N/A,#N/A,TRUE,"Krycí list"}</definedName>
    <definedName name="aaaaaaaa" hidden="1">{#N/A,#N/A,TRUE,"Krycí list"}</definedName>
    <definedName name="B" hidden="1">{#N/A,#N/A,TRUE,"Krycí list"}</definedName>
    <definedName name="CDOK">#REF!</definedName>
    <definedName name="CDOK1">#REF!</definedName>
    <definedName name="CDOK2">#REF!</definedName>
    <definedName name="CelkemDPHVypocet" localSheetId="0">'ESL - Krycí list'!$H$42</definedName>
    <definedName name="CenaCelkem">'ESL - Krycí list'!$G$29</definedName>
    <definedName name="CenaCelkemBezDPH">'ESL - Krycí list'!$G$28</definedName>
    <definedName name="CenaCelkemVypocet" localSheetId="0">'ESL - Krycí list'!$I$42</definedName>
    <definedName name="cisloobjektu">'ESL - Krycí list'!$D$3</definedName>
    <definedName name="CisloRozpoctu" localSheetId="4">'[1]Krycí list'!$C$2</definedName>
    <definedName name="CisloRozpoctu" localSheetId="3">'[1]Krycí list'!$C$2</definedName>
    <definedName name="CisloRozpoctu">'[2]Krycí list'!$C$2</definedName>
    <definedName name="CisloStavby" localSheetId="0">'ESL - Krycí list'!$D$2</definedName>
    <definedName name="cislostavby" localSheetId="4">'[1]Krycí list'!$A$7</definedName>
    <definedName name="cislostavby" localSheetId="3">'[1]Krycí list'!$A$7</definedName>
    <definedName name="cislostavby">'[2]Krycí list'!$A$7</definedName>
    <definedName name="CisloStavebnihoRozpoctu">'ESL - Krycí list'!$D$4</definedName>
    <definedName name="dadresa">'ESL - Krycí list'!$D$12:$G$12</definedName>
    <definedName name="Datum">#REF!</definedName>
    <definedName name="DIČ" localSheetId="0">'ESL - Krycí list'!$I$12</definedName>
    <definedName name="Dil">#REF!</definedName>
    <definedName name="dmisto">'ESL - Krycí list'!$E$13:$G$13</definedName>
    <definedName name="Dodavka">[3]Rekapitulace!$G$17</definedName>
    <definedName name="Dodavka0">#REF!</definedName>
    <definedName name="DPHSni" localSheetId="4">[4]Stavba!$G$24</definedName>
    <definedName name="DPHSni" localSheetId="3">[4]Stavba!$G$24</definedName>
    <definedName name="DPHSni">[5]Stavba!$G$24</definedName>
    <definedName name="DPHZakl">'ESL - Krycí list'!$G$26</definedName>
    <definedName name="dpsc" localSheetId="0">'ESL - Krycí list'!$D$13</definedName>
    <definedName name="FVCWREC" hidden="1">{#N/A,#N/A,TRUE,"Krycí list"}</definedName>
    <definedName name="HSV">[3]Rekapitulace!$E$17</definedName>
    <definedName name="HSV0">#REF!</definedName>
    <definedName name="HZS">#REF!</definedName>
    <definedName name="HZS0">#REF!</definedName>
    <definedName name="CHVALIL1">#REF!</definedName>
    <definedName name="IČO" localSheetId="0">'ESL - Krycí list'!$I$11</definedName>
    <definedName name="JKSO">#REF!</definedName>
    <definedName name="KONTROL1">#REF!</definedName>
    <definedName name="KONTROL2">#REF!</definedName>
    <definedName name="KONTROL3">#REF!</definedName>
    <definedName name="KONTROL4">#REF!</definedName>
    <definedName name="Mena" localSheetId="4">[4]Stavba!$J$29</definedName>
    <definedName name="Mena" localSheetId="3">[4]Stavba!$J$29</definedName>
    <definedName name="Mena">[5]Stavba!$J$29</definedName>
    <definedName name="mila" hidden="1">{#N/A,#N/A,TRUE,"Krycí list"}</definedName>
    <definedName name="MistoStavby">'ESL - Krycí list'!$D$4</definedName>
    <definedName name="MJ">#REF!</definedName>
    <definedName name="Mont">[3]Rekapitulace!$H$17</definedName>
    <definedName name="Montaz0">#REF!</definedName>
    <definedName name="NAZEV">#REF!</definedName>
    <definedName name="NazevDilu">#REF!</definedName>
    <definedName name="nazevobjektu">'ESL - Krycí list'!$E$3</definedName>
    <definedName name="NazevRozpoctu" localSheetId="4">'[1]Krycí list'!$D$2</definedName>
    <definedName name="NazevRozpoctu" localSheetId="3">'[1]Krycí list'!$D$2</definedName>
    <definedName name="NazevRozpoctu">'[2]Krycí list'!$D$2</definedName>
    <definedName name="NazevStavby" localSheetId="0">'ESL - Krycí list'!$E$2</definedName>
    <definedName name="nazevstavby" localSheetId="4">'[1]Krycí list'!$C$7</definedName>
    <definedName name="nazevstavby" localSheetId="3">'[1]Krycí list'!$C$7</definedName>
    <definedName name="nazevstavby">'[2]Krycí list'!$C$7</definedName>
    <definedName name="NazevStavebnihoRozpoctu">'ESL - Krycí list'!$E$4</definedName>
    <definedName name="_xlnm.Print_Titles" localSheetId="1">'ESL - Položky'!$1:$7</definedName>
    <definedName name="_xlnm.Print_Titles" localSheetId="2">SLP!$2:$2</definedName>
    <definedName name="_xlnm.Print_Titles">#REF!</definedName>
    <definedName name="nový" hidden="1">{#N/A,#N/A,TRUE,"Krycí list"}</definedName>
    <definedName name="oadresa">'ESL - Krycí list'!$D$6</definedName>
    <definedName name="Objednatel" localSheetId="0">'ESL - Krycí list'!$D$5</definedName>
    <definedName name="Objednatel">#REF!</definedName>
    <definedName name="Objekt" localSheetId="0">'ESL - Krycí list'!$B$38</definedName>
    <definedName name="_xlnm.Print_Area" localSheetId="0">'ESL - Krycí list'!$A$1:$J$52</definedName>
    <definedName name="_xlnm.Print_Area" localSheetId="1">'ESL - Položky'!$A$1:$W$79</definedName>
    <definedName name="_xlnm.Print_Area" localSheetId="2">SLP!$B$2:$F$140</definedName>
    <definedName name="odic" localSheetId="0">'ESL - Krycí list'!$I$6</definedName>
    <definedName name="oico" localSheetId="0">'ESL - Krycí list'!$I$5</definedName>
    <definedName name="omisto" localSheetId="0">'ESL - Krycí list'!$E$7</definedName>
    <definedName name="onazev" localSheetId="0">'ESL - Krycí list'!$D$6</definedName>
    <definedName name="opsc" localSheetId="0">'ESL - Krycí list'!$D$7</definedName>
    <definedName name="P1_Build_001">#REF!</definedName>
    <definedName name="P1_Build_003">#REF!</definedName>
    <definedName name="P2_Build_300">#REF!</definedName>
    <definedName name="P2_Build_302">#REF!</definedName>
    <definedName name="P2_Build_303">#REF!</definedName>
    <definedName name="P2_Build_601">#REF!</definedName>
    <definedName name="P2_Build_602">#REF!</definedName>
    <definedName name="P3_Build_1001">#REF!</definedName>
    <definedName name="P3_Build_1002">#REF!</definedName>
    <definedName name="P3_Build_1003">#REF!</definedName>
    <definedName name="P3_Build_1004">#REF!</definedName>
    <definedName name="P3_Build_1005">#REF!</definedName>
    <definedName name="P3_Build_1006">#REF!</definedName>
    <definedName name="P3_Build_1007">#REF!</definedName>
    <definedName name="P3_Build_1008">#REF!</definedName>
    <definedName name="P3_Build_2001">#REF!</definedName>
    <definedName name="P3_Build_2002">#REF!</definedName>
    <definedName name="P3_Build_2003">#REF!</definedName>
    <definedName name="P3_Build_2005">#REF!</definedName>
    <definedName name="P3_Build_2006">#REF!</definedName>
    <definedName name="P3_Build_2007">#REF!</definedName>
    <definedName name="P3_Build_2008">#REF!</definedName>
    <definedName name="P3_Build_502">#REF!</definedName>
    <definedName name="P3_Build_503">#REF!</definedName>
    <definedName name="P3_Build_504">#REF!</definedName>
    <definedName name="P4_Build_100">#REF!</definedName>
    <definedName name="P4_Build_501">#REF!</definedName>
    <definedName name="P4_Build_505">#REF!</definedName>
    <definedName name="PACKAGE_1">#REF!</definedName>
    <definedName name="PACKAGE_2">#REF!</definedName>
    <definedName name="PACKAGE_3">#REF!</definedName>
    <definedName name="PACKAGE_4">#REF!</definedName>
    <definedName name="padresa">'ESL - Krycí list'!$D$9</definedName>
    <definedName name="pdic">'ESL - Krycí list'!$I$9</definedName>
    <definedName name="pico">'ESL - Krycí list'!$I$8</definedName>
    <definedName name="pmisto">'ESL - Krycí list'!$E$10</definedName>
    <definedName name="PocetMJ" localSheetId="4">#REF!</definedName>
    <definedName name="PocetMJ" localSheetId="3">#REF!</definedName>
    <definedName name="PocetMJ">#REF!</definedName>
    <definedName name="PoptavkaID">'ESL - Krycí list'!$A$1</definedName>
    <definedName name="Poznamka">#REF!</definedName>
    <definedName name="pPSC">'ESL - Krycí list'!$D$10</definedName>
    <definedName name="Profese">#REF!</definedName>
    <definedName name="PROJEKT">#REF!</definedName>
    <definedName name="Projektant">'ESL - Krycí list'!$D$8</definedName>
    <definedName name="PSV">[3]Rekapitulace!$F$17</definedName>
    <definedName name="PSV0">#REF!</definedName>
    <definedName name="REV">#REF!</definedName>
    <definedName name="rozp" hidden="1">{#N/A,#N/A,TRUE,"Krycí list"}</definedName>
    <definedName name="SazbaDPH1" localSheetId="0">'ESL - Krycí list'!$E$23</definedName>
    <definedName name="SazbaDPH1" localSheetId="4">'[1]Krycí list'!$C$30</definedName>
    <definedName name="SazbaDPH1" localSheetId="3">'[1]Krycí list'!$C$30</definedName>
    <definedName name="SazbaDPH1">'[2]Krycí list'!$C$30</definedName>
    <definedName name="SazbaDPH2" localSheetId="0">'ESL - Krycí list'!$E$25</definedName>
    <definedName name="SazbaDPH2" localSheetId="4">'[1]Krycí list'!$C$32</definedName>
    <definedName name="SazbaDPH2" localSheetId="3">'[1]Krycí list'!$C$32</definedName>
    <definedName name="SazbaDPH2">'[2]Krycí list'!$C$32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loupecCC" localSheetId="4">#REF!</definedName>
    <definedName name="SloupecCC" localSheetId="3">#REF!</definedName>
    <definedName name="SloupecCC">#REF!</definedName>
    <definedName name="SloupecCisloPol" localSheetId="4">#REF!</definedName>
    <definedName name="SloupecCisloPol" localSheetId="3">#REF!</definedName>
    <definedName name="SloupecCisloPol">#REF!</definedName>
    <definedName name="SloupecJC" localSheetId="4">#REF!</definedName>
    <definedName name="SloupecJC" localSheetId="3">#REF!</definedName>
    <definedName name="SloupecJC">#REF!</definedName>
    <definedName name="SloupecMJ" localSheetId="4">#REF!</definedName>
    <definedName name="SloupecMJ" localSheetId="3">#REF!</definedName>
    <definedName name="SloupecMJ">#REF!</definedName>
    <definedName name="SloupecMnozstvi" localSheetId="4">#REF!</definedName>
    <definedName name="SloupecMnozstvi" localSheetId="3">#REF!</definedName>
    <definedName name="SloupecMnozstvi">#REF!</definedName>
    <definedName name="SloupecNazPol" localSheetId="4">#REF!</definedName>
    <definedName name="SloupecNazPol" localSheetId="3">#REF!</definedName>
    <definedName name="SloupecNazPol">#REF!</definedName>
    <definedName name="SloupecPC" localSheetId="4">#REF!</definedName>
    <definedName name="SloupecPC" localSheetId="3">#REF!</definedName>
    <definedName name="SloupecPC">#REF!</definedName>
    <definedName name="smaz" hidden="1">{#N/A,#N/A,TRUE,"Krycí list"}</definedName>
    <definedName name="soupis" hidden="1">{#N/A,#N/A,TRUE,"Krycí list"}</definedName>
    <definedName name="soustava">#REF!</definedName>
    <definedName name="soustva">#REF!</definedName>
    <definedName name="SPD">#REF!</definedName>
    <definedName name="SSSSSS" hidden="1">{#N/A,#N/A,TRUE,"Krycí list"}</definedName>
    <definedName name="summary" hidden="1">{#N/A,#N/A,TRUE,"Krycí list"}</definedName>
    <definedName name="tab">#REF!</definedName>
    <definedName name="Typ">#REF!</definedName>
    <definedName name="UKOL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">'ESL - Krycí list'!$D$14</definedName>
    <definedName name="wrn.Kontrolní._.rozpočet." hidden="1">{#N/A,#N/A,TRUE,"Krycí list"}</definedName>
    <definedName name="wrn.Kontrolní._.rozpoeet." hidden="1">{#N/A,#N/A,TRUE,"Krycí list"}</definedName>
    <definedName name="Z_B7E7C763_C459_487D_8ABA_5CFDDFBD5A84_.wvu.Cols" localSheetId="0" hidden="1">'ESL - Krycí list'!$A:$A</definedName>
    <definedName name="Z_B7E7C763_C459_487D_8ABA_5CFDDFBD5A84_.wvu.PrintArea" localSheetId="0" hidden="1">'ESL - Krycí list'!$B$1:$J$36</definedName>
    <definedName name="Zakazka">#REF!</definedName>
    <definedName name="ZAKAZNIK">#REF!</definedName>
    <definedName name="Zaklad22">#REF!</definedName>
    <definedName name="Zaklad5">#REF!</definedName>
    <definedName name="ZakladDPHSni" localSheetId="4">[4]Stavba!$G$23</definedName>
    <definedName name="ZakladDPHSni" localSheetId="3">[4]Stavba!$G$23</definedName>
    <definedName name="ZakladDPHSni">[5]Stavba!$G$23</definedName>
    <definedName name="ZakladDPHSniVypocet" localSheetId="0">'ESL - Krycí list'!$F$42</definedName>
    <definedName name="ZakladDPHZakl">'ESL - Krycí list'!$G$25</definedName>
    <definedName name="ZakladDPHZaklVypocet" localSheetId="0">'ESL - Krycí list'!$G$42</definedName>
    <definedName name="ZaObjednatele">'ESL - Krycí list'!$G$34</definedName>
    <definedName name="Zaokrouhleni" localSheetId="4">[4]Stavba!$G$27</definedName>
    <definedName name="Zaokrouhleni" localSheetId="3">[4]Stavba!$G$27</definedName>
    <definedName name="Zaokrouhleni">[5]Stavba!$G$27</definedName>
    <definedName name="Zařazení">#REF!</definedName>
    <definedName name="ZaZhotovitele">'ESL - Krycí list'!$D$34</definedName>
    <definedName name="Zhotovitel">'ESL - Krycí list'!$D$11:$G$11</definedName>
    <definedName name="ZPRAC1">#REF!</definedName>
    <definedName name="ZPRAC2">#REF!</definedName>
    <definedName name="ZPRAC3">#REF!</definedName>
    <definedName name="ZPRAC4">#REF!</definedName>
  </definedNames>
  <calcPr calcId="145621"/>
</workbook>
</file>

<file path=xl/calcChain.xml><?xml version="1.0" encoding="utf-8"?>
<calcChain xmlns="http://schemas.openxmlformats.org/spreadsheetml/2006/main">
  <c r="F136" i="13" l="1"/>
  <c r="F135" i="13"/>
  <c r="F134" i="13"/>
  <c r="F133" i="13"/>
  <c r="F132" i="13"/>
  <c r="F131" i="13"/>
  <c r="F130" i="13"/>
  <c r="F129" i="13"/>
  <c r="F128" i="13"/>
  <c r="F127" i="13"/>
  <c r="F126" i="13"/>
  <c r="F125" i="13"/>
  <c r="F124" i="13"/>
  <c r="F123" i="13"/>
  <c r="F120" i="13"/>
  <c r="F119" i="13"/>
  <c r="F118" i="13"/>
  <c r="F117" i="13"/>
  <c r="D116" i="13"/>
  <c r="F116" i="13" s="1"/>
  <c r="F115" i="13"/>
  <c r="F114" i="13"/>
  <c r="D114" i="13"/>
  <c r="F113" i="13"/>
  <c r="F112" i="13"/>
  <c r="F111" i="13"/>
  <c r="F110" i="13"/>
  <c r="F109" i="13"/>
  <c r="F108" i="13"/>
  <c r="F107" i="13"/>
  <c r="F106" i="13"/>
  <c r="F105" i="13"/>
  <c r="F104" i="13"/>
  <c r="F103" i="13"/>
  <c r="F102" i="13"/>
  <c r="F101" i="13"/>
  <c r="F100" i="13"/>
  <c r="F99" i="13"/>
  <c r="F98" i="13"/>
  <c r="F95" i="13"/>
  <c r="F94" i="13"/>
  <c r="F93" i="13"/>
  <c r="F92" i="13"/>
  <c r="D91" i="13"/>
  <c r="F91" i="13" s="1"/>
  <c r="F90" i="13"/>
  <c r="D89" i="13"/>
  <c r="F89" i="13" s="1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27" i="13"/>
  <c r="F26" i="13"/>
  <c r="F25" i="13"/>
  <c r="D19" i="13"/>
  <c r="D24" i="13" s="1"/>
  <c r="F24" i="13" s="1"/>
  <c r="F18" i="13"/>
  <c r="D18" i="13"/>
  <c r="D22" i="13" s="1"/>
  <c r="F22" i="13" s="1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V77" i="8"/>
  <c r="Q77" i="8"/>
  <c r="O77" i="8"/>
  <c r="O76" i="8" s="1"/>
  <c r="K77" i="8"/>
  <c r="K76" i="8" s="1"/>
  <c r="I77" i="8"/>
  <c r="G77" i="8"/>
  <c r="V76" i="8"/>
  <c r="Q76" i="8"/>
  <c r="I76" i="8"/>
  <c r="V75" i="8"/>
  <c r="Q75" i="8"/>
  <c r="O75" i="8"/>
  <c r="K75" i="8"/>
  <c r="I75" i="8"/>
  <c r="G75" i="8"/>
  <c r="M75" i="8" s="1"/>
  <c r="V74" i="8"/>
  <c r="Q74" i="8"/>
  <c r="Q73" i="8" s="1"/>
  <c r="O74" i="8"/>
  <c r="K74" i="8"/>
  <c r="K73" i="8" s="1"/>
  <c r="I74" i="8"/>
  <c r="I73" i="8" s="1"/>
  <c r="G74" i="8"/>
  <c r="M74" i="8" s="1"/>
  <c r="V73" i="8"/>
  <c r="O73" i="8"/>
  <c r="K72" i="8"/>
  <c r="I72" i="8"/>
  <c r="G72" i="8"/>
  <c r="M72" i="8" s="1"/>
  <c r="V71" i="8"/>
  <c r="Q71" i="8"/>
  <c r="O71" i="8"/>
  <c r="K71" i="8"/>
  <c r="I71" i="8"/>
  <c r="G71" i="8"/>
  <c r="M71" i="8" s="1"/>
  <c r="V70" i="8"/>
  <c r="Q70" i="8"/>
  <c r="O70" i="8"/>
  <c r="K70" i="8"/>
  <c r="I70" i="8"/>
  <c r="G70" i="8"/>
  <c r="M70" i="8" s="1"/>
  <c r="V69" i="8"/>
  <c r="Q69" i="8"/>
  <c r="O69" i="8"/>
  <c r="K69" i="8"/>
  <c r="I69" i="8"/>
  <c r="G69" i="8"/>
  <c r="M69" i="8" s="1"/>
  <c r="V68" i="8"/>
  <c r="Q68" i="8"/>
  <c r="O68" i="8"/>
  <c r="K68" i="8"/>
  <c r="I68" i="8"/>
  <c r="G68" i="8"/>
  <c r="M68" i="8" s="1"/>
  <c r="V67" i="8"/>
  <c r="Q67" i="8"/>
  <c r="O67" i="8"/>
  <c r="K67" i="8"/>
  <c r="I67" i="8"/>
  <c r="G67" i="8"/>
  <c r="M67" i="8" s="1"/>
  <c r="V66" i="8"/>
  <c r="Q66" i="8"/>
  <c r="O66" i="8"/>
  <c r="K66" i="8"/>
  <c r="I66" i="8"/>
  <c r="G66" i="8"/>
  <c r="M66" i="8" s="1"/>
  <c r="V65" i="8"/>
  <c r="Q65" i="8"/>
  <c r="O65" i="8"/>
  <c r="K65" i="8"/>
  <c r="I65" i="8"/>
  <c r="G65" i="8"/>
  <c r="M65" i="8" s="1"/>
  <c r="V64" i="8"/>
  <c r="Q64" i="8"/>
  <c r="O64" i="8"/>
  <c r="K64" i="8"/>
  <c r="I64" i="8"/>
  <c r="G64" i="8"/>
  <c r="M64" i="8" s="1"/>
  <c r="V63" i="8"/>
  <c r="Q63" i="8"/>
  <c r="O63" i="8"/>
  <c r="K63" i="8"/>
  <c r="I63" i="8"/>
  <c r="G63" i="8"/>
  <c r="M63" i="8" s="1"/>
  <c r="V62" i="8"/>
  <c r="Q62" i="8"/>
  <c r="O62" i="8"/>
  <c r="K62" i="8"/>
  <c r="I62" i="8"/>
  <c r="G62" i="8"/>
  <c r="M62" i="8" s="1"/>
  <c r="V61" i="8"/>
  <c r="Q61" i="8"/>
  <c r="O61" i="8"/>
  <c r="K61" i="8"/>
  <c r="I61" i="8"/>
  <c r="G61" i="8"/>
  <c r="M61" i="8" s="1"/>
  <c r="V60" i="8"/>
  <c r="Q60" i="8"/>
  <c r="O60" i="8"/>
  <c r="K60" i="8"/>
  <c r="I60" i="8"/>
  <c r="G60" i="8"/>
  <c r="M60" i="8" s="1"/>
  <c r="V59" i="8"/>
  <c r="Q59" i="8"/>
  <c r="O59" i="8"/>
  <c r="K59" i="8"/>
  <c r="I59" i="8"/>
  <c r="G59" i="8"/>
  <c r="M59" i="8" s="1"/>
  <c r="V58" i="8"/>
  <c r="Q58" i="8"/>
  <c r="O58" i="8"/>
  <c r="K58" i="8"/>
  <c r="I58" i="8"/>
  <c r="G58" i="8"/>
  <c r="M58" i="8" s="1"/>
  <c r="V57" i="8"/>
  <c r="Q57" i="8"/>
  <c r="O57" i="8"/>
  <c r="K57" i="8"/>
  <c r="I57" i="8"/>
  <c r="G57" i="8"/>
  <c r="M57" i="8" s="1"/>
  <c r="V56" i="8"/>
  <c r="Q56" i="8"/>
  <c r="O56" i="8"/>
  <c r="K56" i="8"/>
  <c r="I56" i="8"/>
  <c r="G56" i="8"/>
  <c r="M56" i="8" s="1"/>
  <c r="V55" i="8"/>
  <c r="Q55" i="8"/>
  <c r="O55" i="8"/>
  <c r="K55" i="8"/>
  <c r="I55" i="8"/>
  <c r="G55" i="8"/>
  <c r="M55" i="8" s="1"/>
  <c r="V54" i="8"/>
  <c r="Q54" i="8"/>
  <c r="O54" i="8"/>
  <c r="K54" i="8"/>
  <c r="I54" i="8"/>
  <c r="G54" i="8"/>
  <c r="M54" i="8" s="1"/>
  <c r="V53" i="8"/>
  <c r="Q53" i="8"/>
  <c r="O53" i="8"/>
  <c r="K53" i="8"/>
  <c r="I53" i="8"/>
  <c r="G53" i="8"/>
  <c r="M53" i="8" s="1"/>
  <c r="V52" i="8"/>
  <c r="Q52" i="8"/>
  <c r="O52" i="8"/>
  <c r="K52" i="8"/>
  <c r="I52" i="8"/>
  <c r="G52" i="8"/>
  <c r="M52" i="8" s="1"/>
  <c r="V51" i="8"/>
  <c r="Q51" i="8"/>
  <c r="O51" i="8"/>
  <c r="K51" i="8"/>
  <c r="I51" i="8"/>
  <c r="G51" i="8"/>
  <c r="M51" i="8" s="1"/>
  <c r="V50" i="8"/>
  <c r="Q50" i="8"/>
  <c r="O50" i="8"/>
  <c r="K50" i="8"/>
  <c r="I50" i="8"/>
  <c r="G50" i="8"/>
  <c r="M50" i="8" s="1"/>
  <c r="V49" i="8"/>
  <c r="Q49" i="8"/>
  <c r="O49" i="8"/>
  <c r="K49" i="8"/>
  <c r="I49" i="8"/>
  <c r="G49" i="8"/>
  <c r="M49" i="8" s="1"/>
  <c r="V48" i="8"/>
  <c r="Q48" i="8"/>
  <c r="O48" i="8"/>
  <c r="K48" i="8"/>
  <c r="I48" i="8"/>
  <c r="G48" i="8"/>
  <c r="M48" i="8" s="1"/>
  <c r="V47" i="8"/>
  <c r="Q47" i="8"/>
  <c r="O47" i="8"/>
  <c r="K47" i="8"/>
  <c r="I47" i="8"/>
  <c r="G47" i="8"/>
  <c r="M47" i="8" s="1"/>
  <c r="V46" i="8"/>
  <c r="Q46" i="8"/>
  <c r="O46" i="8"/>
  <c r="K46" i="8"/>
  <c r="I46" i="8"/>
  <c r="G46" i="8"/>
  <c r="M46" i="8" s="1"/>
  <c r="V45" i="8"/>
  <c r="Q45" i="8"/>
  <c r="O45" i="8"/>
  <c r="K45" i="8"/>
  <c r="I45" i="8"/>
  <c r="G45" i="8"/>
  <c r="M45" i="8" s="1"/>
  <c r="V44" i="8"/>
  <c r="Q44" i="8"/>
  <c r="O44" i="8"/>
  <c r="K44" i="8"/>
  <c r="I44" i="8"/>
  <c r="G44" i="8"/>
  <c r="M44" i="8" s="1"/>
  <c r="V43" i="8"/>
  <c r="Q43" i="8"/>
  <c r="O43" i="8"/>
  <c r="K43" i="8"/>
  <c r="I43" i="8"/>
  <c r="G43" i="8"/>
  <c r="M43" i="8" s="1"/>
  <c r="V42" i="8"/>
  <c r="Q42" i="8"/>
  <c r="O42" i="8"/>
  <c r="K42" i="8"/>
  <c r="I42" i="8"/>
  <c r="G42" i="8"/>
  <c r="M42" i="8" s="1"/>
  <c r="V41" i="8"/>
  <c r="Q41" i="8"/>
  <c r="O41" i="8"/>
  <c r="K41" i="8"/>
  <c r="I41" i="8"/>
  <c r="G41" i="8"/>
  <c r="M41" i="8" s="1"/>
  <c r="V40" i="8"/>
  <c r="Q40" i="8"/>
  <c r="O40" i="8"/>
  <c r="K40" i="8"/>
  <c r="I40" i="8"/>
  <c r="G40" i="8"/>
  <c r="M40" i="8" s="1"/>
  <c r="V39" i="8"/>
  <c r="Q39" i="8"/>
  <c r="O39" i="8"/>
  <c r="K39" i="8"/>
  <c r="I39" i="8"/>
  <c r="G39" i="8"/>
  <c r="M39" i="8" s="1"/>
  <c r="V38" i="8"/>
  <c r="Q38" i="8"/>
  <c r="O38" i="8"/>
  <c r="K38" i="8"/>
  <c r="I38" i="8"/>
  <c r="G38" i="8"/>
  <c r="M38" i="8" s="1"/>
  <c r="V37" i="8"/>
  <c r="Q37" i="8"/>
  <c r="O37" i="8"/>
  <c r="K37" i="8"/>
  <c r="I37" i="8"/>
  <c r="G37" i="8"/>
  <c r="M37" i="8" s="1"/>
  <c r="V36" i="8"/>
  <c r="Q36" i="8"/>
  <c r="O36" i="8"/>
  <c r="K36" i="8"/>
  <c r="I36" i="8"/>
  <c r="G36" i="8"/>
  <c r="M36" i="8" s="1"/>
  <c r="V35" i="8"/>
  <c r="Q35" i="8"/>
  <c r="O35" i="8"/>
  <c r="K35" i="8"/>
  <c r="I35" i="8"/>
  <c r="G35" i="8"/>
  <c r="M35" i="8" s="1"/>
  <c r="V34" i="8"/>
  <c r="Q34" i="8"/>
  <c r="O34" i="8"/>
  <c r="K34" i="8"/>
  <c r="I34" i="8"/>
  <c r="G34" i="8"/>
  <c r="M34" i="8" s="1"/>
  <c r="V33" i="8"/>
  <c r="Q33" i="8"/>
  <c r="O33" i="8"/>
  <c r="K33" i="8"/>
  <c r="I33" i="8"/>
  <c r="G33" i="8"/>
  <c r="M33" i="8" s="1"/>
  <c r="V32" i="8"/>
  <c r="Q32" i="8"/>
  <c r="O32" i="8"/>
  <c r="K32" i="8"/>
  <c r="I32" i="8"/>
  <c r="G32" i="8"/>
  <c r="M32" i="8" s="1"/>
  <c r="V31" i="8"/>
  <c r="Q31" i="8"/>
  <c r="O31" i="8"/>
  <c r="K31" i="8"/>
  <c r="I31" i="8"/>
  <c r="G31" i="8"/>
  <c r="M31" i="8" s="1"/>
  <c r="V30" i="8"/>
  <c r="Q30" i="8"/>
  <c r="O30" i="8"/>
  <c r="K30" i="8"/>
  <c r="I30" i="8"/>
  <c r="G30" i="8"/>
  <c r="M30" i="8" s="1"/>
  <c r="V29" i="8"/>
  <c r="Q29" i="8"/>
  <c r="O29" i="8"/>
  <c r="K29" i="8"/>
  <c r="I29" i="8"/>
  <c r="G29" i="8"/>
  <c r="M29" i="8" s="1"/>
  <c r="Q28" i="8"/>
  <c r="O28" i="8"/>
  <c r="K28" i="8"/>
  <c r="I28" i="8"/>
  <c r="G28" i="8"/>
  <c r="M28" i="8" s="1"/>
  <c r="V27" i="8"/>
  <c r="Q27" i="8"/>
  <c r="O27" i="8"/>
  <c r="K27" i="8"/>
  <c r="I27" i="8"/>
  <c r="G27" i="8"/>
  <c r="M27" i="8" s="1"/>
  <c r="V26" i="8"/>
  <c r="Q26" i="8"/>
  <c r="O26" i="8"/>
  <c r="K26" i="8"/>
  <c r="I26" i="8"/>
  <c r="G26" i="8"/>
  <c r="M26" i="8" s="1"/>
  <c r="V25" i="8"/>
  <c r="Q25" i="8"/>
  <c r="O25" i="8"/>
  <c r="K25" i="8"/>
  <c r="I25" i="8"/>
  <c r="G25" i="8"/>
  <c r="M25" i="8" s="1"/>
  <c r="V24" i="8"/>
  <c r="Q24" i="8"/>
  <c r="O24" i="8"/>
  <c r="K24" i="8"/>
  <c r="I24" i="8"/>
  <c r="G24" i="8"/>
  <c r="M24" i="8" s="1"/>
  <c r="V23" i="8"/>
  <c r="Q23" i="8"/>
  <c r="O23" i="8"/>
  <c r="K23" i="8"/>
  <c r="I23" i="8"/>
  <c r="G23" i="8"/>
  <c r="M23" i="8" s="1"/>
  <c r="V22" i="8"/>
  <c r="Q22" i="8"/>
  <c r="O22" i="8"/>
  <c r="K22" i="8"/>
  <c r="I22" i="8"/>
  <c r="G22" i="8"/>
  <c r="M22" i="8" s="1"/>
  <c r="V21" i="8"/>
  <c r="Q21" i="8"/>
  <c r="O21" i="8"/>
  <c r="K21" i="8"/>
  <c r="I21" i="8"/>
  <c r="G21" i="8"/>
  <c r="M21" i="8" s="1"/>
  <c r="V20" i="8"/>
  <c r="Q20" i="8"/>
  <c r="O20" i="8"/>
  <c r="K20" i="8"/>
  <c r="I20" i="8"/>
  <c r="G20" i="8"/>
  <c r="M20" i="8" s="1"/>
  <c r="V19" i="8"/>
  <c r="Q19" i="8"/>
  <c r="O19" i="8"/>
  <c r="K19" i="8"/>
  <c r="I19" i="8"/>
  <c r="G19" i="8"/>
  <c r="M19" i="8" s="1"/>
  <c r="V18" i="8"/>
  <c r="Q18" i="8"/>
  <c r="O18" i="8"/>
  <c r="K18" i="8"/>
  <c r="I18" i="8"/>
  <c r="G18" i="8"/>
  <c r="M18" i="8" s="1"/>
  <c r="V17" i="8"/>
  <c r="Q17" i="8"/>
  <c r="O17" i="8"/>
  <c r="K17" i="8"/>
  <c r="I17" i="8"/>
  <c r="G17" i="8"/>
  <c r="M17" i="8" s="1"/>
  <c r="V16" i="8"/>
  <c r="Q16" i="8"/>
  <c r="O16" i="8"/>
  <c r="K16" i="8"/>
  <c r="I16" i="8"/>
  <c r="G16" i="8"/>
  <c r="M16" i="8" s="1"/>
  <c r="V15" i="8"/>
  <c r="Q15" i="8"/>
  <c r="O15" i="8"/>
  <c r="K15" i="8"/>
  <c r="I15" i="8"/>
  <c r="G15" i="8"/>
  <c r="M15" i="8" s="1"/>
  <c r="V14" i="8"/>
  <c r="Q14" i="8"/>
  <c r="O14" i="8"/>
  <c r="K14" i="8"/>
  <c r="I14" i="8"/>
  <c r="G14" i="8"/>
  <c r="M14" i="8" s="1"/>
  <c r="V13" i="8"/>
  <c r="Q13" i="8"/>
  <c r="O13" i="8"/>
  <c r="K13" i="8"/>
  <c r="I13" i="8"/>
  <c r="G13" i="8"/>
  <c r="M13" i="8" s="1"/>
  <c r="V12" i="8"/>
  <c r="Q12" i="8"/>
  <c r="O12" i="8"/>
  <c r="K12" i="8"/>
  <c r="I12" i="8"/>
  <c r="G12" i="8"/>
  <c r="M12" i="8" s="1"/>
  <c r="V11" i="8"/>
  <c r="V8" i="8" s="1"/>
  <c r="Q11" i="8"/>
  <c r="O11" i="8"/>
  <c r="K11" i="8"/>
  <c r="I11" i="8"/>
  <c r="G11" i="8"/>
  <c r="M11" i="8" s="1"/>
  <c r="V10" i="8"/>
  <c r="Q10" i="8"/>
  <c r="Q8" i="8" s="1"/>
  <c r="O10" i="8"/>
  <c r="K10" i="8"/>
  <c r="I10" i="8"/>
  <c r="G10" i="8"/>
  <c r="M10" i="8" s="1"/>
  <c r="V9" i="8"/>
  <c r="Q9" i="8"/>
  <c r="O9" i="8"/>
  <c r="O8" i="8" s="1"/>
  <c r="K9" i="8"/>
  <c r="I9" i="8"/>
  <c r="G9" i="8"/>
  <c r="M9" i="8" s="1"/>
  <c r="I42" i="6"/>
  <c r="J41" i="6" s="1"/>
  <c r="H42" i="6"/>
  <c r="G42" i="6"/>
  <c r="F42" i="6"/>
  <c r="G38" i="6"/>
  <c r="F38" i="6"/>
  <c r="H32" i="6"/>
  <c r="J28" i="6"/>
  <c r="J27" i="6"/>
  <c r="J26" i="6"/>
  <c r="E26" i="6"/>
  <c r="J25" i="6"/>
  <c r="J24" i="6"/>
  <c r="E24" i="6"/>
  <c r="J23" i="6"/>
  <c r="F122" i="13" l="1"/>
  <c r="F30" i="13"/>
  <c r="K8" i="8"/>
  <c r="I8" i="8"/>
  <c r="G76" i="8"/>
  <c r="I51" i="6" s="1"/>
  <c r="I16" i="6" s="1"/>
  <c r="M77" i="8"/>
  <c r="M76" i="8" s="1"/>
  <c r="G8" i="8"/>
  <c r="I49" i="6" s="1"/>
  <c r="F70" i="13"/>
  <c r="F19" i="13"/>
  <c r="D20" i="13"/>
  <c r="F20" i="13" s="1"/>
  <c r="D21" i="13"/>
  <c r="F21" i="13" s="1"/>
  <c r="D23" i="13"/>
  <c r="F23" i="13" s="1"/>
  <c r="M73" i="8"/>
  <c r="G73" i="8"/>
  <c r="I50" i="6" s="1"/>
  <c r="J40" i="6"/>
  <c r="J39" i="6"/>
  <c r="J42" i="6" s="1"/>
  <c r="F3" i="13" l="1"/>
  <c r="F137" i="13" s="1"/>
  <c r="M8" i="8"/>
  <c r="I18" i="6"/>
  <c r="I21" i="6" s="1"/>
  <c r="I52" i="6"/>
  <c r="G23" i="6" l="1"/>
  <c r="J51" i="6"/>
  <c r="J50" i="6"/>
  <c r="J49" i="6"/>
  <c r="J52" i="6" l="1"/>
  <c r="G24" i="6"/>
  <c r="G29" i="6" s="1"/>
</calcChain>
</file>

<file path=xl/comments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<sst xmlns="http://schemas.openxmlformats.org/spreadsheetml/2006/main" count="831" uniqueCount="362">
  <si>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</si>
  <si>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</si>
  <si>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</si>
  <si>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Stavba:</t>
  </si>
  <si>
    <t>6</t>
  </si>
  <si>
    <t>Oprava objektu nádražní 4</t>
  </si>
  <si>
    <t>Objekt:</t>
  </si>
  <si>
    <t>06</t>
  </si>
  <si>
    <t>Objekt Nádražní 4, Brno</t>
  </si>
  <si>
    <t>Rozpočet:</t>
  </si>
  <si>
    <t>01</t>
  </si>
  <si>
    <t>Rozpočet silnoproud</t>
  </si>
  <si>
    <t>Objednatel:</t>
  </si>
  <si>
    <t>IČO:</t>
  </si>
  <si>
    <t>DIČ:</t>
  </si>
  <si>
    <t>Projektant:</t>
  </si>
  <si>
    <t>Zhotovitel:</t>
  </si>
  <si>
    <t>Vypracoval:</t>
  </si>
  <si>
    <t>Martin Veselý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</si>
  <si>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</si>
  <si>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</si>
  <si>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</si>
  <si>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</si>
  <si>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</si>
  <si>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</si>
  <si>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</si>
  <si>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</si>
  <si>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</si>
  <si>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</si>
  <si>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</si>
  <si>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</si>
  <si>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</si>
  <si>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</si>
  <si>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</si>
  <si>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</si>
  <si>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</si>
  <si>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</si>
  <si>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</si>
  <si>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</si>
  <si>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</si>
  <si>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</si>
  <si>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</si>
  <si>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</si>
  <si>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</si>
  <si>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</si>
  <si>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</si>
  <si>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</si>
  <si>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</si>
  <si>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</si>
  <si>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Výkaz výměr silnoproud</t>
  </si>
  <si>
    <t>Celkem za stavbu</t>
  </si>
  <si>
    <t>Rekapitulace dílů</t>
  </si>
  <si>
    <t>Typ dílu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</si>
  <si>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</si>
  <si>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</si>
  <si>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</si>
  <si>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</si>
  <si>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</si>
  <si>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</si>
  <si>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</si>
  <si>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</si>
  <si>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</si>
  <si>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</si>
  <si>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</si>
  <si>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</si>
  <si>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</si>
  <si>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</si>
  <si>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</si>
  <si>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</si>
  <si>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</si>
  <si>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</si>
  <si>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</si>
  <si>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</si>
  <si>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</si>
  <si>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</si>
  <si>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</si>
  <si>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</si>
  <si>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</si>
  <si>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</si>
  <si>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</si>
  <si>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</si>
  <si>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</si>
  <si>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</si>
  <si>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</si>
  <si>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</si>
  <si>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</si>
  <si>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</si>
  <si>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</si>
  <si>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</si>
  <si>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</si>
  <si>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</si>
  <si>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</si>
  <si>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210010311RT1</t>
  </si>
  <si>
    <t>Krabice univerzální KU, bez zapojení, kruhová, včetně dodávky KU 68-1902 s víčkem</t>
  </si>
  <si>
    <t>kus</t>
  </si>
  <si>
    <t>RTS 18/ I</t>
  </si>
  <si>
    <t>POL1_</t>
  </si>
  <si>
    <t>210010322RT1</t>
  </si>
  <si>
    <t>Krabice rozvodná KR 97, se zapojením, kruhová, včetně dodávky KR 97/5 s víčkem</t>
  </si>
  <si>
    <t>210110041RT6</t>
  </si>
  <si>
    <t>Spínač zapuštěný jednopólový, řazení 1, vč. dodávky strojku, rámečku a krytu</t>
  </si>
  <si>
    <t>210110042RT6</t>
  </si>
  <si>
    <t>Spínač zapuštěný dvoupólový, řazení 2, vč. dodávky strojku, rámečku a krytu</t>
  </si>
  <si>
    <t>210110045RT6</t>
  </si>
  <si>
    <t>Spínač zapuštěný střídavý, řazení 6, vč. dodávky strojku, rámečku a krytu</t>
  </si>
  <si>
    <t>210110046RT6</t>
  </si>
  <si>
    <t>Spínač zapuštěný křížový, řazení 7, vč. dodávky strojku, rámečku a krytu</t>
  </si>
  <si>
    <t>210110062RT2</t>
  </si>
  <si>
    <t xml:space="preserve">Infrapasivní spínač osvětlení vnitřní nástěnný/stropní, včetně dodávky interiérového čidla </t>
  </si>
  <si>
    <t>Indiv</t>
  </si>
  <si>
    <t>210111011RT6</t>
  </si>
  <si>
    <t>Zásuvka domovní zapuštěná - provedení 2P+PE, včetně dodávky zásuvky a rámečku</t>
  </si>
  <si>
    <t>210111014RT6</t>
  </si>
  <si>
    <t>Zásuvka domovní zapuštěná - provedení 2x (2P+PE), včetně dodávky zásuvky a rámečku</t>
  </si>
  <si>
    <t>210800105RT1</t>
  </si>
  <si>
    <t>Kabel CYKY-J 750 V 3x1,5 mm2 uložený pod omítkou, včetně dodávky kabelu</t>
  </si>
  <si>
    <t>m</t>
  </si>
  <si>
    <t>210800106RT1</t>
  </si>
  <si>
    <t>Kabel CYKY 750 V 3x2,5 mm2 uložený pod omítkou, včetně dodávky kabelu</t>
  </si>
  <si>
    <t>210800115RT1</t>
  </si>
  <si>
    <t>Kabel CYKY 750 V 5x1,5 mm2 uložený pod omítkou, včetně dodávky kabelu</t>
  </si>
  <si>
    <t>210800118RT1</t>
  </si>
  <si>
    <t>Kabel CYKY 750 V 5 žil uložený pod omítkou, včetně dodávky kabelu 5x6 mm2</t>
  </si>
  <si>
    <t>210800118RT2</t>
  </si>
  <si>
    <t>Kabel CYKY 750 V 5 žil uložený pod omítkou, včetně dodávky kabelu 5x10 mm2</t>
  </si>
  <si>
    <t>210800118RT3</t>
  </si>
  <si>
    <t>Kabel CYKY 750 V 5 žil uložený pod omítkou, včetně dodávky kabelu 5x16 mm2</t>
  </si>
  <si>
    <t>210800648RT1</t>
  </si>
  <si>
    <t>Vodič nn a vn CYA 16 mm2 uložený pevně, včetně dodávky vodiče CYA 16</t>
  </si>
  <si>
    <t>210901093RT1</t>
  </si>
  <si>
    <t>Kabel silový AYKY 1kV 4 x 70 mm2 pevně uložený, včetně dodávky kabelu AYKY 4bx70</t>
  </si>
  <si>
    <t>210201034RT1A</t>
  </si>
  <si>
    <t>Svítidlo dle knihy svítidel typ A, včetně svítidla</t>
  </si>
  <si>
    <t>Vlastní</t>
  </si>
  <si>
    <t>210201034RT1B</t>
  </si>
  <si>
    <t>Svítidlo dle knihy svítidel typ B, včetně svítidla</t>
  </si>
  <si>
    <t>210201034RT1C</t>
  </si>
  <si>
    <t>Svítidlo dle knihy svítidel typ C, včetně svítidla</t>
  </si>
  <si>
    <t>210201034RT1D</t>
  </si>
  <si>
    <t>Svítidlo dle knihy svítidel typ D, včetně svítidla</t>
  </si>
  <si>
    <t>210201034RT1E</t>
  </si>
  <si>
    <t>Svítidlo dle knihy svítidel typ E, včetně svítidla</t>
  </si>
  <si>
    <t>210201034RT1F</t>
  </si>
  <si>
    <t>Svítidlo dle knihy svítidel typ F, včetně svítidla</t>
  </si>
  <si>
    <t>210201034RT1G</t>
  </si>
  <si>
    <t>Svítidlo dle knihy svítidel typ G, včetně svítidla</t>
  </si>
  <si>
    <t>210201034RT1GN</t>
  </si>
  <si>
    <t>Svítidlo dle knihy svítidel typ GN, včetně svítidla</t>
  </si>
  <si>
    <t>210201034RT1H</t>
  </si>
  <si>
    <t>Svítidlo dle knihy svítidel typ H, včetně svítidla</t>
  </si>
  <si>
    <t>210201034RT1I</t>
  </si>
  <si>
    <t>Svítidlo dle knihy svítidel typ I, včetně svítidla</t>
  </si>
  <si>
    <t>210201034RT1K</t>
  </si>
  <si>
    <t>Svítidlo dle knihy svítidel typ K, včetně svítidla</t>
  </si>
  <si>
    <t>210201034RT1N</t>
  </si>
  <si>
    <t>Svítidlo dle knihy svítidel typ N, včetně svítidla</t>
  </si>
  <si>
    <t>210201034RT1P</t>
  </si>
  <si>
    <t>Svítidlo dle knihy svítidel typ P, včetně svítidla</t>
  </si>
  <si>
    <t>210201034RT1P1</t>
  </si>
  <si>
    <t>Svítidlo dle knihy svítidel typ P1, včetně svítidla</t>
  </si>
  <si>
    <t>210201034RT1Q</t>
  </si>
  <si>
    <t>Svítidlo dle knihy svítidel typ Q, včetně svítidla</t>
  </si>
  <si>
    <t>210201034RT1R</t>
  </si>
  <si>
    <t>Svítidlo dle knihy svítidel typ R, včetně svítidla</t>
  </si>
  <si>
    <t>210201034RT1S</t>
  </si>
  <si>
    <t>Svítidlo dle knihy svítidel typ S, včetně svítidla</t>
  </si>
  <si>
    <t>210201034RT1S1</t>
  </si>
  <si>
    <t>Svítidlo dle knihy svítidel typ S1, včetně svítidla</t>
  </si>
  <si>
    <t>210201034RT1T</t>
  </si>
  <si>
    <t>Svítidlo dle knihy svítidel typ T, včetně svítidla</t>
  </si>
  <si>
    <t>210201034RT1T1</t>
  </si>
  <si>
    <t>Svítidlo dle knihy svítidel typ T1, včetně svítidla</t>
  </si>
  <si>
    <t>210800105RT1-1</t>
  </si>
  <si>
    <t>Kabel CYKY-O 750 V 3x1,5 mm2 uložený pod omítkou, včetně dodávky kabelu</t>
  </si>
  <si>
    <t>24633211R</t>
  </si>
  <si>
    <t>Tmel akrylátový protipožární 310 ml</t>
  </si>
  <si>
    <t>34111715104R</t>
  </si>
  <si>
    <t>Kabel silový s Cu jádrem 1kV 1-CHKE-V  5 x 1,5 mm2, se zvýšenou odolností proti šíření plamene</t>
  </si>
  <si>
    <t>34111715112R</t>
  </si>
  <si>
    <t>Kabel silový s Cu jádrem 1kV 1-CHKE-V  3 x 2,5 mm2, se zvýšenou odolností proti šíření plamene</t>
  </si>
  <si>
    <t>34111715114R</t>
  </si>
  <si>
    <t>Kabel silový s Cu jádrem 1kV 1-CHKE-V  5 x 2,5 mm2, se zvýšenou odolností proti šíření plamene</t>
  </si>
  <si>
    <t>34111715154R</t>
  </si>
  <si>
    <t>Kabel silový s Cu jádrem 1kV 1-CHKE-V  5 x 16 mm2, se zvýšenou odolností proti šíření plamene</t>
  </si>
  <si>
    <t>3457171102R</t>
  </si>
  <si>
    <t>Příchytka kabelů jednostranná 6710 PO</t>
  </si>
  <si>
    <t>3457171104R</t>
  </si>
  <si>
    <t>Příchytka kabelů jednostranná 6716E PO</t>
  </si>
  <si>
    <t>44985121R</t>
  </si>
  <si>
    <t>Požární tlačítko  nástěnné "STOP"</t>
  </si>
  <si>
    <t>DEMOST</t>
  </si>
  <si>
    <t xml:space="preserve">Demontáž stávající elektroinstalace </t>
  </si>
  <si>
    <t>kompl</t>
  </si>
  <si>
    <t>OSTMAT</t>
  </si>
  <si>
    <t>Ostatní montážní a konstrukční materiál (kotvící technika, sádra, ostatní)</t>
  </si>
  <si>
    <t>RE3X</t>
  </si>
  <si>
    <t>Skříň elektroměrová pro dvojtarif (3xELM+ 3xHDO), vnitřní, IP 40/20C, pro DS EON,</t>
  </si>
  <si>
    <t>RE5X</t>
  </si>
  <si>
    <t>Skříň elektroměrová pro dvojtarif (5xELM+ 5xHDO), vnitřní, IP 40/20C, pro DS EON,</t>
  </si>
  <si>
    <t>RH1</t>
  </si>
  <si>
    <t>Rozvaděč RH1</t>
  </si>
  <si>
    <t>RM1</t>
  </si>
  <si>
    <t>Rozvaděč RM1</t>
  </si>
  <si>
    <t>ROZV1</t>
  </si>
  <si>
    <t xml:space="preserve">Připojení přívodu  a úprava bytové rozvodnice </t>
  </si>
  <si>
    <t>ks</t>
  </si>
  <si>
    <t>RP1A</t>
  </si>
  <si>
    <t>Skříň rozvaděčová typ specifikace RP1A</t>
  </si>
  <si>
    <t>RP1B</t>
  </si>
  <si>
    <t>Skříň rozvaděčová typ specifikace RP1B</t>
  </si>
  <si>
    <t>RP1C</t>
  </si>
  <si>
    <t>Skříň rozvaděčová typ specifikace RP1C</t>
  </si>
  <si>
    <t>RP2AB</t>
  </si>
  <si>
    <t>Skříň rozvaděčová typ specifikace RP2A, RP2B</t>
  </si>
  <si>
    <t>RP9AB</t>
  </si>
  <si>
    <t>Skříň rozvaděčová typ specifikace RP9A, RP9B</t>
  </si>
  <si>
    <t>RPO1</t>
  </si>
  <si>
    <t>Skříň rozvaděčová typ specifikace RPO1, včetně přepínání sítí</t>
  </si>
  <si>
    <t>RS1</t>
  </si>
  <si>
    <t>Skříň rozvaděčová typ specifikace RS1</t>
  </si>
  <si>
    <t>RS1SL</t>
  </si>
  <si>
    <t>Rozvaděč RS1-SL</t>
  </si>
  <si>
    <t>RT1</t>
  </si>
  <si>
    <t>Rozvaděč RT1</t>
  </si>
  <si>
    <t>ZEDOST</t>
  </si>
  <si>
    <t>Ostatní zednické a dokončovací práce - drážkování, průrazy, zapravení kabelových tras</t>
  </si>
  <si>
    <t>UPS</t>
  </si>
  <si>
    <t>Záložní zdroj UPS 3F, 6kW</t>
  </si>
  <si>
    <t>220890202R00</t>
  </si>
  <si>
    <t>Výchozí revize elektroinstalace</t>
  </si>
  <si>
    <t>R_3031112T00</t>
  </si>
  <si>
    <t>Zajištění součinosti EON, 2x vypnutí objektu v trafostanici, přemístění RE1, práce technika EON</t>
  </si>
  <si>
    <t>979081111RT3</t>
  </si>
  <si>
    <t>Odvoz a naložení suti, elektroinstalace a vybour. hmot na skládku, doprava, poplatky , kontejnerem 7 t</t>
  </si>
  <si>
    <t xml:space="preserve">Pozn.:
Rozpočet a výkaz výměr je pouze jednou z částí projektu. Pro nacenění díla musí realizační firma brát v úvahu také kompletní výkresovou dokumentaci a případné chybějících komponentů nebo úkonů do cenové nabídky tento doplnit, aby bylo dílo kompletní.
Prostudování kompletní dokumentace je nutnou podmínkou předložení nabídky. Před naceněnín zkontrolovat v digitální verzi souboru, jestli není část řádku položky skryta a informace o výrobku tak neúplná.
</t>
  </si>
  <si>
    <t>END</t>
  </si>
  <si>
    <t>Jednotka</t>
  </si>
  <si>
    <t>Výchozí revize, vypracování revizní zprávy</t>
  </si>
  <si>
    <t>Měření a koordinace na stavbě</t>
  </si>
  <si>
    <t>Výrobní dokumentace</t>
  </si>
  <si>
    <t>Doprava a přesun materiálu</t>
  </si>
  <si>
    <t>Cena celkem (bez DPH)</t>
  </si>
  <si>
    <t xml:space="preserve">Pozn.:
Rozpočet obsahuje projekční ceny, celková cena díla se může lišit na základě poptávky u realizačních firem.
Rozpočet a výkaz výměr je pouze jednou z částí projektu. Pro nacenění díla musí realizační firma brát v úvahu také kompletní výkresovou dokumentaci a případné chybějících komponentů nebo úkonů do cenové nabídky tento doplnit, aby bylo dílo kompletní.
Prostudování kompletní dokumentace je nutnou podmínkou předložení nabídky. Před naceněnín zkontrolovat v digitální verzi souboru, jestli není část řádku položky skryta a informace o výrobku tak neúplná.
U všech výrobků, které jsou specifikovány pouze technickými daty dodavatel předloží technický list výrobku k odsouhlasení projektantem.
</t>
  </si>
  <si>
    <t>Počet</t>
  </si>
  <si>
    <t>Ostatní</t>
  </si>
  <si>
    <t>Dodávka vč. Montáže/ks</t>
  </si>
  <si>
    <t>Cena/kplt</t>
  </si>
  <si>
    <t>PZTS</t>
  </si>
  <si>
    <t>úřad</t>
  </si>
  <si>
    <t>Ústředna až 520 zón a 32 grup v krytu bez klávesnice s komunikátorem a zdrojem</t>
  </si>
  <si>
    <t>Akumulátor 17Ah</t>
  </si>
  <si>
    <t>GSM komunikátor</t>
  </si>
  <si>
    <t>volitelně</t>
  </si>
  <si>
    <t>IP komunikátor</t>
  </si>
  <si>
    <t>Ovládací klávesnice PZTS systému</t>
  </si>
  <si>
    <t>Rozšiřující modul (koncentrátor)</t>
  </si>
  <si>
    <t>Kryt plechový pro moduly s ochranným kontaktem</t>
  </si>
  <si>
    <t>Zálohový napájecí zdroj vč. krytu</t>
  </si>
  <si>
    <t>Siréna s majákem</t>
  </si>
  <si>
    <t>Magnetický kontakt vč. případného příslušenství</t>
  </si>
  <si>
    <t>Detektor tříštění skla</t>
  </si>
  <si>
    <t>Detektor pohybu PIR</t>
  </si>
  <si>
    <t>Tísňové tlačítko</t>
  </si>
  <si>
    <t>Kabel FI-H06</t>
  </si>
  <si>
    <t>Kabel FTP cat.5e LSOH</t>
  </si>
  <si>
    <t>Kabel J-H(St)H 2x2x0,8</t>
  </si>
  <si>
    <t>Trubka DN 25 ohebná LSOH</t>
  </si>
  <si>
    <t>Trubka DN 25 pevná vč. spojek a příchytek</t>
  </si>
  <si>
    <t>Trubka DN 40 ohebná LSOH</t>
  </si>
  <si>
    <t>Trubka DN 40 pevná vč. spojek a příchytek</t>
  </si>
  <si>
    <t>Instalační PVC lišta 40x20</t>
  </si>
  <si>
    <t>Žlab kovový 200/50 vč. spojovacího a kotvícího materiálu</t>
  </si>
  <si>
    <t>Ostatní instalační a úložný materiál</t>
  </si>
  <si>
    <t>kpl</t>
  </si>
  <si>
    <t>Pozn.: komponenty systému PZTS min. do stupně zabezpečení 2</t>
  </si>
  <si>
    <t>Videotabla + tlf. přístroje</t>
  </si>
  <si>
    <t>102011</t>
  </si>
  <si>
    <t>1803004</t>
  </si>
  <si>
    <t>Aplikační server 2 jádra HD2x1TB</t>
  </si>
  <si>
    <t>1022026</t>
  </si>
  <si>
    <t>SW VoIP licence, 1 uživatel</t>
  </si>
  <si>
    <t>9155101C</t>
  </si>
  <si>
    <t>Hlavní jednotka s kamerou</t>
  </si>
  <si>
    <t>9155036</t>
  </si>
  <si>
    <t>Dotykový display module</t>
  </si>
  <si>
    <t>9155035</t>
  </si>
  <si>
    <t>Modul - 5 tlačítek</t>
  </si>
  <si>
    <t>9155042</t>
  </si>
  <si>
    <t>13.56MHz čtečka zabezpeč. karet, NFC, čte UID + PACS ID</t>
  </si>
  <si>
    <t>9155012</t>
  </si>
  <si>
    <t>Rám pro instalaci do zdi, 2 moduly</t>
  </si>
  <si>
    <t>9155015</t>
  </si>
  <si>
    <t>Krabice pro instalaci do zdi, 2 moduly</t>
  </si>
  <si>
    <t>91379040</t>
  </si>
  <si>
    <t>Software pro správu IP interkomů a autonomních čteček - licence pro 5 zařízení</t>
  </si>
  <si>
    <t>91379041</t>
  </si>
  <si>
    <t>Software pro správu IP interkomů a autonomních čteček - licence pro 25 uživatelů (docházka)</t>
  </si>
  <si>
    <t>9155051</t>
  </si>
  <si>
    <t>záslepka jednoho tlačítka</t>
  </si>
  <si>
    <t>9137942</t>
  </si>
  <si>
    <t>Předplatné mobile video softwaru na 365 dnů</t>
  </si>
  <si>
    <t>91378357</t>
  </si>
  <si>
    <t>VoIP videotelefon</t>
  </si>
  <si>
    <t>1014176</t>
  </si>
  <si>
    <t>IP telefon, základní model s jedním SIP účtem a podporou PoE, vybaven LCD grafickým displejem s rozlišením 132x64 pixelů, duálním 100 Mb/s switch</t>
  </si>
  <si>
    <t>9137411E</t>
  </si>
  <si>
    <t xml:space="preserve">IP relé čtyři výstupy – externí, PoE </t>
  </si>
  <si>
    <t>9134173</t>
  </si>
  <si>
    <t>IP interkom RFID Čipová karta  Mifare 13.56MHz</t>
  </si>
  <si>
    <t>Zapojení a nastavení systému</t>
  </si>
  <si>
    <t>byty</t>
  </si>
  <si>
    <t>Licence pro 5 zařízení</t>
  </si>
  <si>
    <t>Licence pro 25 uživatelů (docházka)</t>
  </si>
  <si>
    <t>91378401WH</t>
  </si>
  <si>
    <t>Indoor audio telefon handsfree, bílý</t>
  </si>
  <si>
    <t>91378365WH</t>
  </si>
  <si>
    <t>Indoor video telefon handsfree, bílý</t>
  </si>
  <si>
    <t>Zvonkové tlačítko</t>
  </si>
  <si>
    <t>SK</t>
  </si>
  <si>
    <t>Stojanový RACK 42U, 800x1000</t>
  </si>
  <si>
    <t>Ventilační jednotka - 4 ventilátory</t>
  </si>
  <si>
    <t>Napajeci panel ACAR A-504, 3 m, 5 pozic, s přepěťovou ochranou včetně vany ACAR-A-504-V</t>
  </si>
  <si>
    <t>UPS 2200VA</t>
  </si>
  <si>
    <t xml:space="preserve">Police 19" 1U 550mm, úchyt na přední i zadní lišty </t>
  </si>
  <si>
    <t>Switch 24x 10/100 Mbps/1 Gbit + 2 porty combo - SFP, 1Gbps, Vlan, Poe 24 portů</t>
  </si>
  <si>
    <t>Optická vana, 24x LC duplex, vč. Pigtailů, kazety, čela apod., kompletní pro 12 svárů</t>
  </si>
  <si>
    <t xml:space="preserve">Vyvazovací panel 19" 1U BK ocelový </t>
  </si>
  <si>
    <t xml:space="preserve">Patch panel 24 x RJ45 CAT6 UTP s vyvazovací lištou černý 1U </t>
  </si>
  <si>
    <t>Zásuvka jednoportová, cat.6 UTP, pod omítku, vč. Krabice KU68</t>
  </si>
  <si>
    <t>Zásuvka dvouportová, cat.6 UTP, pod omítku, vč. Krabice KU68</t>
  </si>
  <si>
    <t>Zásuvka dvouportová, cat.6 UTP, modul 45x45</t>
  </si>
  <si>
    <t>Podlahová krabice 24 modulů</t>
  </si>
  <si>
    <t>Patch kabel CAT6 UTP PVC 0,5m šedý snag-proof</t>
  </si>
  <si>
    <t>Patch kabel CAT6 UTP PVC 1m šedý snag-proof</t>
  </si>
  <si>
    <t>Patch kabel CAT6 UTP PVC 2m šedý snag-proof</t>
  </si>
  <si>
    <t>Kabel optický, SM, 9/125um, 12vl.</t>
  </si>
  <si>
    <t>Kabel UTP cat.6, LSOH</t>
  </si>
  <si>
    <t>Trubka HDPE 40mm</t>
  </si>
  <si>
    <t>Trubka 25mm ohebná</t>
  </si>
  <si>
    <t>Trasa SLP, žlab, příchytky apod.</t>
  </si>
  <si>
    <t>Stoupací žebřík 300mm</t>
  </si>
  <si>
    <t>Připojení optiky na stávající trasu, vyhledání, konektorování, měření apod.</t>
  </si>
  <si>
    <t>Ostatní instalační materiál</t>
  </si>
  <si>
    <t>Stojanový RACK 42U</t>
  </si>
  <si>
    <t>Napajeci panel, 3 m, 5 pozic, s přepěťovou ochranou včetně vany</t>
  </si>
  <si>
    <t xml:space="preserve">Patch panel nestíněný kategorie 6 osazený 24 porty RJ45 s vyvazovací lištou černý 1U </t>
  </si>
  <si>
    <t>Zásuvka jednoportová, cat.6 UTP</t>
  </si>
  <si>
    <t>Zásuvka dvouportová, cat.6 UTP</t>
  </si>
  <si>
    <t xml:space="preserve">Box pro zásuvku, např. CONTEG WME-030215 </t>
  </si>
  <si>
    <t>Drážkování</t>
  </si>
  <si>
    <t>Funkční zkouška EZS</t>
  </si>
  <si>
    <t>Oživení, naprogramování, odzkoušení</t>
  </si>
  <si>
    <t>Zkušební provoz</t>
  </si>
  <si>
    <t>Ekologická likvidace materiálu</t>
  </si>
  <si>
    <t>Drobný instalační materiál, cestovné</t>
  </si>
  <si>
    <t>Zaškolení obsluhy</t>
  </si>
  <si>
    <t>Plošiny, mechanismy, lešení</t>
  </si>
  <si>
    <t>Protipožární ucpávky prostupů</t>
  </si>
  <si>
    <t>Dokumentace skutečného provedení stavby</t>
  </si>
  <si>
    <t>Z:</t>
  </si>
  <si>
    <t xml:space="preserve">Platforma softwarové telefonní ústředny 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</si>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</sst>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&quot;$&quot;* #,##0_);_(&quot;$&quot;* \(#,##0\);_(&quot;$&quot;* &quot;-&quot;_);_(@_)"/>
    <numFmt numFmtId="165" formatCode="#,##0.0"/>
    <numFmt numFmtId="166" formatCode="_(&quot;$&quot;* #,##0.00_);_(&quot;$&quot;* \(#,##0.00\);_(&quot;$&quot;* &quot;-&quot;??_);_(@_)"/>
    <numFmt numFmtId="167" formatCode="_-* #,##0_-;\-* #,##0_-;_-* &quot;-&quot;_-;_-@_-"/>
    <numFmt numFmtId="168" formatCode="_-* #,##0.00_-;\-* #,##0.00_-;_-* &quot;-&quot;??_-;_-@_-"/>
    <numFmt numFmtId="169" formatCode="#,##0.000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#,##0\ [$Kč-405];\-#,##0\ [$Kč-405]"/>
    <numFmt numFmtId="173" formatCode="\ #,##0.00&quot;      &quot;;\-#,##0.00&quot;      &quot;;&quot; -&quot;#&quot;      &quot;;@\ "/>
    <numFmt numFmtId="174" formatCode="#,##0\ &quot;Kč&quot;"/>
    <numFmt numFmtId="175" formatCode="#,##0.00000"/>
    <numFmt numFmtId="176" formatCode="#,##0.\-"/>
    <numFmt numFmtId="177" formatCode="0.000"/>
    <numFmt numFmtId="178" formatCode="#,##0.000;\-#,##0.000"/>
    <numFmt numFmtId="179" formatCode="0_)"/>
    <numFmt numFmtId="180" formatCode="#,##0\ "/>
    <numFmt numFmtId="181" formatCode="\$#,##0\ ;\(\$#,##0\)"/>
    <numFmt numFmtId="182" formatCode="_-* #,##0.00\ &quot;€&quot;_-;\-* #,##0.00\ &quot;€&quot;_-;_-* &quot;-&quot;??\ &quot;€&quot;_-;_-@_-"/>
    <numFmt numFmtId="183" formatCode="_([$€]* #,##0.00_);_([$€]* \(#,##0.00\);_([$€]* &quot;-&quot;??_);_(@_)"/>
    <numFmt numFmtId="184" formatCode="[$-405]General"/>
    <numFmt numFmtId="185" formatCode="_-* #,##0.00\ _D_M_-;\-* #,##0.00\ _D_M_-;_-* &quot;-&quot;??\ _D_M_-;_-@_-"/>
    <numFmt numFmtId="186" formatCode="_-* #,##0\ _D_M_-;\-* #,##0\ _D_M_-;_-* &quot;-&quot;\ _D_M_-;_-@_-"/>
    <numFmt numFmtId="187" formatCode="d/mm"/>
  </numFmts>
  <fonts count="9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HelveticaNewE"/>
      <charset val="238"/>
    </font>
    <font>
      <sz val="12"/>
      <color indexed="24"/>
      <name val="System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Arial"/>
      <family val="2"/>
    </font>
    <font>
      <sz val="10"/>
      <color indexed="62"/>
      <name val="Arial"/>
      <family val="2"/>
    </font>
    <font>
      <b/>
      <sz val="12"/>
      <name val="Times CE"/>
      <charset val="238"/>
    </font>
    <font>
      <b/>
      <sz val="11"/>
      <name val="Arial CE"/>
      <family val="2"/>
      <charset val="238"/>
    </font>
    <font>
      <shadow/>
      <sz val="12"/>
      <name val="Times CE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0"/>
      <color indexed="8"/>
      <name val="Arial CE"/>
      <family val="2"/>
    </font>
    <font>
      <sz val="10"/>
      <name val="Arial CE"/>
      <family val="2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rgb="FF404040"/>
      <name val="Tahoma"/>
      <family val="2"/>
      <charset val="238"/>
    </font>
    <font>
      <sz val="10"/>
      <name val="Helv"/>
      <family val="2"/>
    </font>
    <font>
      <u/>
      <sz val="10"/>
      <color theme="10"/>
      <name val="Arial CE"/>
      <charset val="238"/>
    </font>
    <font>
      <sz val="10"/>
      <name val="Arial CE"/>
    </font>
    <font>
      <b/>
      <sz val="8"/>
      <name val="Arial CE"/>
      <family val="2"/>
      <charset val="238"/>
    </font>
    <font>
      <sz val="11"/>
      <name val="돋움"/>
      <family val="3"/>
      <charset val="129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 CE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7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24"/>
      <name val="Arial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8"/>
      <color indexed="24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2"/>
      <color indexed="24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8.5"/>
      <color indexed="12"/>
      <name val="Arial CE"/>
      <family val="2"/>
      <charset val="238"/>
    </font>
    <font>
      <u/>
      <sz val="11"/>
      <color indexed="12"/>
      <name val="Calibri"/>
      <family val="2"/>
      <charset val="238"/>
    </font>
    <font>
      <u/>
      <sz val="11"/>
      <color theme="10"/>
      <name val="Calibri"/>
      <family val="2"/>
      <charset val="238"/>
    </font>
    <font>
      <u/>
      <sz val="8.5"/>
      <color theme="10"/>
      <name val="Arial CE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theme="1"/>
      <name val="Calibri"/>
      <family val="2"/>
      <scheme val="minor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rgb="FF000000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u/>
      <sz val="7"/>
      <name val="Arial CE"/>
      <family val="2"/>
      <charset val="238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0"/>
      <name val="MS Sans Serif"/>
      <family val="2"/>
    </font>
  </fonts>
  <fills count="41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5" tint="0.7999816888943144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5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006">
    <xf numFmtId="0" fontId="0" fillId="0" borderId="0"/>
    <xf numFmtId="0" fontId="5" fillId="0" borderId="0"/>
    <xf numFmtId="0" fontId="6" fillId="0" borderId="0"/>
    <xf numFmtId="0" fontId="3" fillId="0" borderId="0" applyProtection="0"/>
    <xf numFmtId="0" fontId="6" fillId="0" borderId="0"/>
    <xf numFmtId="0" fontId="6" fillId="0" borderId="0"/>
    <xf numFmtId="0" fontId="3" fillId="0" borderId="0" applyProtection="0"/>
    <xf numFmtId="0" fontId="6" fillId="0" borderId="0"/>
    <xf numFmtId="0" fontId="3" fillId="0" borderId="0" applyProtection="0"/>
    <xf numFmtId="0" fontId="3" fillId="0" borderId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3" fillId="0" borderId="0" applyProtection="0"/>
    <xf numFmtId="0" fontId="3" fillId="0" borderId="0" applyProtection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164" fontId="9" fillId="0" borderId="0" applyFont="0" applyFill="0" applyBorder="0" applyAlignment="0" applyProtection="0"/>
    <xf numFmtId="165" fontId="10" fillId="0" borderId="0" applyFill="0" applyBorder="0" applyProtection="0">
      <alignment horizontal="right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1" fillId="0" borderId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2" fontId="11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" borderId="0"/>
    <xf numFmtId="0" fontId="15" fillId="3" borderId="0"/>
    <xf numFmtId="0" fontId="16" fillId="0" borderId="0" applyNumberFormat="0" applyFont="0" applyBorder="0" applyProtection="0"/>
    <xf numFmtId="0" fontId="17" fillId="0" borderId="0" applyNumberFormat="0" applyProtection="0"/>
    <xf numFmtId="49" fontId="3" fillId="0" borderId="1" applyBorder="0" applyProtection="0">
      <alignment horizontal="left"/>
    </xf>
    <xf numFmtId="169" fontId="3" fillId="0" borderId="0" applyBorder="0" applyProtection="0"/>
    <xf numFmtId="0" fontId="18" fillId="0" borderId="0"/>
    <xf numFmtId="49" fontId="19" fillId="0" borderId="0" applyBorder="0" applyProtection="0"/>
    <xf numFmtId="0" fontId="3" fillId="0" borderId="1" applyBorder="0" applyProtection="0">
      <alignment horizontal="left"/>
      <protection locked="0"/>
    </xf>
    <xf numFmtId="0" fontId="3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8" fillId="0" borderId="0"/>
    <xf numFmtId="0" fontId="2" fillId="0" borderId="0"/>
    <xf numFmtId="0" fontId="8" fillId="0" borderId="0"/>
    <xf numFmtId="0" fontId="20" fillId="0" borderId="0">
      <alignment wrapText="1"/>
    </xf>
    <xf numFmtId="0" fontId="21" fillId="0" borderId="0"/>
    <xf numFmtId="0" fontId="3" fillId="0" borderId="0" applyProtection="0"/>
    <xf numFmtId="0" fontId="3" fillId="0" borderId="0" applyProtection="0"/>
    <xf numFmtId="49" fontId="8" fillId="0" borderId="0" applyProtection="0"/>
    <xf numFmtId="0" fontId="11" fillId="0" borderId="2" applyNumberFormat="0" applyFill="0" applyAlignment="0" applyProtection="0"/>
    <xf numFmtId="165" fontId="22" fillId="0" borderId="3">
      <alignment horizontal="right" vertical="center"/>
    </xf>
    <xf numFmtId="0" fontId="23" fillId="0" borderId="0"/>
    <xf numFmtId="0" fontId="3" fillId="0" borderId="0"/>
    <xf numFmtId="17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3" fillId="4" borderId="0" applyProtection="0"/>
    <xf numFmtId="172" fontId="24" fillId="0" borderId="4" applyProtection="0">
      <alignment horizontal="right" vertical="center"/>
    </xf>
    <xf numFmtId="173" fontId="25" fillId="0" borderId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6" fillId="0" borderId="5" applyNumberFormat="0" applyFont="0" applyFill="0" applyAlignment="0" applyProtection="0"/>
    <xf numFmtId="0" fontId="27" fillId="0" borderId="4">
      <alignment horizontal="justify" vertical="center" wrapText="1"/>
      <protection locked="0"/>
    </xf>
    <xf numFmtId="9" fontId="25" fillId="0" borderId="0" applyFill="0" applyBorder="0" applyAlignment="0" applyProtection="0"/>
    <xf numFmtId="0" fontId="4" fillId="0" borderId="0"/>
    <xf numFmtId="0" fontId="3" fillId="0" borderId="0" applyProtection="0"/>
    <xf numFmtId="0" fontId="1" fillId="0" borderId="0"/>
    <xf numFmtId="44" fontId="1" fillId="0" borderId="0" applyFont="0" applyFill="0" applyBorder="0" applyAlignment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7" fillId="0" borderId="0"/>
    <xf numFmtId="0" fontId="45" fillId="0" borderId="0"/>
    <xf numFmtId="0" fontId="6" fillId="0" borderId="0"/>
    <xf numFmtId="0" fontId="8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9" fontId="4" fillId="0" borderId="0" applyFont="0" applyFill="0" applyBorder="0" applyAlignment="0" applyProtection="0"/>
    <xf numFmtId="0" fontId="41" fillId="0" borderId="43">
      <alignment horizontal="center" vertical="center" wrapText="1"/>
    </xf>
    <xf numFmtId="0" fontId="49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7" fontId="50" fillId="4" borderId="2"/>
    <xf numFmtId="177" fontId="50" fillId="9" borderId="44"/>
    <xf numFmtId="0" fontId="16" fillId="8" borderId="3">
      <alignment horizontal="center"/>
    </xf>
    <xf numFmtId="0" fontId="16" fillId="10" borderId="4">
      <alignment horizontal="center"/>
    </xf>
    <xf numFmtId="0" fontId="16" fillId="8" borderId="3">
      <alignment horizontal="center"/>
    </xf>
    <xf numFmtId="0" fontId="16" fillId="10" borderId="4">
      <alignment horizontal="center"/>
    </xf>
    <xf numFmtId="0" fontId="16" fillId="8" borderId="3">
      <alignment horizontal="center"/>
    </xf>
    <xf numFmtId="0" fontId="16" fillId="10" borderId="4">
      <alignment horizontal="center"/>
    </xf>
    <xf numFmtId="0" fontId="16" fillId="8" borderId="3">
      <alignment horizontal="center"/>
    </xf>
    <xf numFmtId="0" fontId="16" fillId="10" borderId="4">
      <alignment horizontal="center"/>
    </xf>
    <xf numFmtId="0" fontId="16" fillId="8" borderId="3">
      <alignment horizontal="center"/>
    </xf>
    <xf numFmtId="0" fontId="16" fillId="10" borderId="4">
      <alignment horizontal="center"/>
    </xf>
    <xf numFmtId="0" fontId="45" fillId="0" borderId="0"/>
    <xf numFmtId="49" fontId="16" fillId="11" borderId="0"/>
    <xf numFmtId="49" fontId="16" fillId="12" borderId="0"/>
    <xf numFmtId="0" fontId="45" fillId="0" borderId="0"/>
    <xf numFmtId="0" fontId="51" fillId="0" borderId="0">
      <alignment vertical="center"/>
    </xf>
    <xf numFmtId="0" fontId="50" fillId="0" borderId="0">
      <alignment vertical="center"/>
    </xf>
    <xf numFmtId="0" fontId="52" fillId="0" borderId="0">
      <alignment vertical="center"/>
    </xf>
    <xf numFmtId="0" fontId="6" fillId="0" borderId="0"/>
    <xf numFmtId="0" fontId="6" fillId="0" borderId="0"/>
    <xf numFmtId="49" fontId="52" fillId="0" borderId="0"/>
    <xf numFmtId="0" fontId="52" fillId="0" borderId="0">
      <alignment vertical="top"/>
    </xf>
    <xf numFmtId="178" fontId="52" fillId="0" borderId="0">
      <alignment wrapText="1"/>
    </xf>
    <xf numFmtId="49" fontId="52" fillId="0" borderId="0">
      <alignment horizontal="right"/>
    </xf>
    <xf numFmtId="177" fontId="50" fillId="13" borderId="20"/>
    <xf numFmtId="177" fontId="50" fillId="14" borderId="45"/>
    <xf numFmtId="0" fontId="29" fillId="0" borderId="0" applyProtection="0"/>
    <xf numFmtId="1" fontId="19" fillId="13" borderId="3" applyNumberFormat="0" applyFill="0" applyBorder="0" applyAlignment="0" applyProtection="0">
      <alignment horizontal="center" vertical="center" wrapText="1"/>
      <protection locked="0"/>
    </xf>
    <xf numFmtId="0" fontId="48" fillId="0" borderId="3" applyProtection="0">
      <alignment vertical="center"/>
    </xf>
    <xf numFmtId="0" fontId="48" fillId="0" borderId="3" applyProtection="0">
      <alignment vertical="center"/>
    </xf>
    <xf numFmtId="0" fontId="48" fillId="0" borderId="4" applyProtection="0">
      <alignment vertical="center"/>
    </xf>
    <xf numFmtId="0" fontId="48" fillId="0" borderId="4" applyProtection="0">
      <alignment vertical="center"/>
    </xf>
    <xf numFmtId="0" fontId="48" fillId="0" borderId="3" applyProtection="0">
      <alignment vertical="center"/>
    </xf>
    <xf numFmtId="0" fontId="48" fillId="0" borderId="3" applyProtection="0">
      <alignment vertical="center"/>
    </xf>
    <xf numFmtId="0" fontId="48" fillId="0" borderId="4" applyProtection="0">
      <alignment vertical="center"/>
    </xf>
    <xf numFmtId="0" fontId="48" fillId="0" borderId="4" applyProtection="0">
      <alignment vertical="center"/>
    </xf>
    <xf numFmtId="0" fontId="48" fillId="0" borderId="3" applyProtection="0">
      <alignment vertical="center"/>
    </xf>
    <xf numFmtId="0" fontId="48" fillId="0" borderId="3" applyProtection="0">
      <alignment vertical="center"/>
    </xf>
    <xf numFmtId="0" fontId="48" fillId="0" borderId="4" applyProtection="0">
      <alignment vertical="center"/>
    </xf>
    <xf numFmtId="0" fontId="48" fillId="0" borderId="4" applyProtection="0">
      <alignment vertical="center"/>
    </xf>
    <xf numFmtId="0" fontId="48" fillId="0" borderId="3" applyProtection="0">
      <alignment vertical="center"/>
    </xf>
    <xf numFmtId="0" fontId="48" fillId="0" borderId="3" applyProtection="0">
      <alignment vertical="center"/>
    </xf>
    <xf numFmtId="0" fontId="48" fillId="0" borderId="4" applyProtection="0">
      <alignment vertical="center"/>
    </xf>
    <xf numFmtId="0" fontId="48" fillId="0" borderId="4" applyProtection="0">
      <alignment vertical="center"/>
    </xf>
    <xf numFmtId="0" fontId="48" fillId="0" borderId="3" applyProtection="0">
      <alignment vertical="center"/>
    </xf>
    <xf numFmtId="0" fontId="48" fillId="0" borderId="3" applyProtection="0">
      <alignment vertical="center"/>
    </xf>
    <xf numFmtId="0" fontId="48" fillId="0" borderId="4" applyProtection="0">
      <alignment vertical="center"/>
    </xf>
    <xf numFmtId="0" fontId="48" fillId="0" borderId="4" applyProtection="0">
      <alignment vertical="center"/>
    </xf>
    <xf numFmtId="165" fontId="29" fillId="0" borderId="0" applyAlignment="0">
      <alignment horizontal="right" wrapText="1"/>
    </xf>
    <xf numFmtId="0" fontId="53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53" fillId="22" borderId="0" applyNumberFormat="0" applyBorder="0" applyAlignment="0" applyProtection="0"/>
    <xf numFmtId="0" fontId="53" fillId="23" borderId="0" applyNumberFormat="0" applyBorder="0" applyAlignment="0" applyProtection="0"/>
    <xf numFmtId="0" fontId="53" fillId="22" borderId="0" applyNumberFormat="0" applyBorder="0" applyAlignment="0" applyProtection="0"/>
    <xf numFmtId="0" fontId="53" fillId="20" borderId="0" applyNumberFormat="0" applyBorder="0" applyAlignment="0" applyProtection="0"/>
    <xf numFmtId="0" fontId="53" fillId="15" borderId="0" applyNumberFormat="0" applyBorder="0" applyAlignment="0" applyProtection="0"/>
    <xf numFmtId="0" fontId="53" fillId="17" borderId="0" applyNumberFormat="0" applyBorder="0" applyAlignment="0" applyProtection="0"/>
    <xf numFmtId="0" fontId="53" fillId="19" borderId="0" applyNumberFormat="0" applyBorder="0" applyAlignment="0" applyProtection="0"/>
    <xf numFmtId="0" fontId="53" fillId="21" borderId="0" applyNumberFormat="0" applyBorder="0" applyAlignment="0" applyProtection="0"/>
    <xf numFmtId="0" fontId="53" fillId="23" borderId="0" applyNumberFormat="0" applyBorder="0" applyAlignment="0" applyProtection="0"/>
    <xf numFmtId="0" fontId="53" fillId="22" borderId="0" applyNumberFormat="0" applyBorder="0" applyAlignment="0" applyProtection="0"/>
    <xf numFmtId="0" fontId="53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53" fillId="22" borderId="0" applyNumberFormat="0" applyBorder="0" applyAlignment="0" applyProtection="0"/>
    <xf numFmtId="0" fontId="53" fillId="23" borderId="0" applyNumberFormat="0" applyBorder="0" applyAlignment="0" applyProtection="0"/>
    <xf numFmtId="0" fontId="53" fillId="22" borderId="0" applyNumberFormat="0" applyBorder="0" applyAlignment="0" applyProtection="0"/>
    <xf numFmtId="0" fontId="53" fillId="20" borderId="0" applyNumberFormat="0" applyBorder="0" applyAlignment="0" applyProtection="0"/>
    <xf numFmtId="4" fontId="29" fillId="0" borderId="0" applyBorder="0" applyAlignment="0">
      <alignment horizontal="right" wrapText="1"/>
    </xf>
    <xf numFmtId="0" fontId="29" fillId="0" borderId="0">
      <alignment horizontal="right" wrapText="1"/>
    </xf>
    <xf numFmtId="0" fontId="53" fillId="16" borderId="0" applyNumberFormat="0" applyBorder="0" applyAlignment="0" applyProtection="0"/>
    <xf numFmtId="0" fontId="53" fillId="23" borderId="0" applyNumberFormat="0" applyBorder="0" applyAlignment="0" applyProtection="0"/>
    <xf numFmtId="0" fontId="53" fillId="18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53" fillId="21" borderId="0" applyNumberFormat="0" applyBorder="0" applyAlignment="0" applyProtection="0"/>
    <xf numFmtId="0" fontId="53" fillId="17" borderId="0" applyNumberFormat="0" applyBorder="0" applyAlignment="0" applyProtection="0"/>
    <xf numFmtId="0" fontId="53" fillId="16" borderId="0" applyNumberFormat="0" applyBorder="0" applyAlignment="0" applyProtection="0"/>
    <xf numFmtId="0" fontId="53" fillId="23" borderId="0" applyNumberFormat="0" applyBorder="0" applyAlignment="0" applyProtection="0"/>
    <xf numFmtId="0" fontId="53" fillId="26" borderId="0" applyNumberFormat="0" applyBorder="0" applyAlignment="0" applyProtection="0"/>
    <xf numFmtId="0" fontId="53" fillId="20" borderId="0" applyNumberFormat="0" applyBorder="0" applyAlignment="0" applyProtection="0"/>
    <xf numFmtId="0" fontId="53" fillId="16" borderId="0" applyNumberFormat="0" applyBorder="0" applyAlignment="0" applyProtection="0"/>
    <xf numFmtId="0" fontId="53" fillId="18" borderId="0" applyNumberFormat="0" applyBorder="0" applyAlignment="0" applyProtection="0"/>
    <xf numFmtId="0" fontId="53" fillId="24" borderId="0" applyNumberFormat="0" applyBorder="0" applyAlignment="0" applyProtection="0"/>
    <xf numFmtId="0" fontId="53" fillId="21" borderId="0" applyNumberFormat="0" applyBorder="0" applyAlignment="0" applyProtection="0"/>
    <xf numFmtId="0" fontId="53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16" borderId="0" applyNumberFormat="0" applyBorder="0" applyAlignment="0" applyProtection="0"/>
    <xf numFmtId="0" fontId="53" fillId="23" borderId="0" applyNumberFormat="0" applyBorder="0" applyAlignment="0" applyProtection="0"/>
    <xf numFmtId="0" fontId="53" fillId="18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53" fillId="21" borderId="0" applyNumberFormat="0" applyBorder="0" applyAlignment="0" applyProtection="0"/>
    <xf numFmtId="0" fontId="53" fillId="17" borderId="0" applyNumberFormat="0" applyBorder="0" applyAlignment="0" applyProtection="0"/>
    <xf numFmtId="0" fontId="53" fillId="16" borderId="0" applyNumberFormat="0" applyBorder="0" applyAlignment="0" applyProtection="0"/>
    <xf numFmtId="0" fontId="53" fillId="23" borderId="0" applyNumberFormat="0" applyBorder="0" applyAlignment="0" applyProtection="0"/>
    <xf numFmtId="0" fontId="53" fillId="26" borderId="0" applyNumberFormat="0" applyBorder="0" applyAlignment="0" applyProtection="0"/>
    <xf numFmtId="0" fontId="53" fillId="20" borderId="0" applyNumberFormat="0" applyBorder="0" applyAlignment="0" applyProtection="0"/>
    <xf numFmtId="0" fontId="54" fillId="27" borderId="0" applyNumberFormat="0" applyBorder="0" applyAlignment="0" applyProtection="0"/>
    <xf numFmtId="0" fontId="54" fillId="23" borderId="0" applyNumberFormat="0" applyBorder="0" applyAlignment="0" applyProtection="0"/>
    <xf numFmtId="0" fontId="54" fillId="18" borderId="0" applyNumberFormat="0" applyBorder="0" applyAlignment="0" applyProtection="0"/>
    <xf numFmtId="0" fontId="54" fillId="28" borderId="0" applyNumberFormat="0" applyBorder="0" applyAlignment="0" applyProtection="0"/>
    <xf numFmtId="0" fontId="54" fillId="24" borderId="0" applyNumberFormat="0" applyBorder="0" applyAlignment="0" applyProtection="0"/>
    <xf numFmtId="0" fontId="54" fillId="26" borderId="0" applyNumberFormat="0" applyBorder="0" applyAlignment="0" applyProtection="0"/>
    <xf numFmtId="0" fontId="54" fillId="29" borderId="0" applyNumberFormat="0" applyBorder="0" applyAlignment="0" applyProtection="0"/>
    <xf numFmtId="0" fontId="54" fillId="17" borderId="0" applyNumberFormat="0" applyBorder="0" applyAlignment="0" applyProtection="0"/>
    <xf numFmtId="0" fontId="54" fillId="30" borderId="0" applyNumberFormat="0" applyBorder="0" applyAlignment="0" applyProtection="0"/>
    <xf numFmtId="0" fontId="54" fillId="23" borderId="0" applyNumberFormat="0" applyBorder="0" applyAlignment="0" applyProtection="0"/>
    <xf numFmtId="0" fontId="54" fillId="31" borderId="0" applyNumberFormat="0" applyBorder="0" applyAlignment="0" applyProtection="0"/>
    <xf numFmtId="0" fontId="54" fillId="18" borderId="0" applyNumberFormat="0" applyBorder="0" applyAlignment="0" applyProtection="0"/>
    <xf numFmtId="0" fontId="54" fillId="27" borderId="0" applyNumberFormat="0" applyBorder="0" applyAlignment="0" applyProtection="0"/>
    <xf numFmtId="0" fontId="54" fillId="18" borderId="0" applyNumberFormat="0" applyBorder="0" applyAlignment="0" applyProtection="0"/>
    <xf numFmtId="0" fontId="54" fillId="24" borderId="0" applyNumberFormat="0" applyBorder="0" applyAlignment="0" applyProtection="0"/>
    <xf numFmtId="0" fontId="54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27" borderId="0" applyNumberFormat="0" applyBorder="0" applyAlignment="0" applyProtection="0"/>
    <xf numFmtId="0" fontId="54" fillId="23" borderId="0" applyNumberFormat="0" applyBorder="0" applyAlignment="0" applyProtection="0"/>
    <xf numFmtId="0" fontId="54" fillId="18" borderId="0" applyNumberFormat="0" applyBorder="0" applyAlignment="0" applyProtection="0"/>
    <xf numFmtId="0" fontId="54" fillId="28" borderId="0" applyNumberFormat="0" applyBorder="0" applyAlignment="0" applyProtection="0"/>
    <xf numFmtId="0" fontId="54" fillId="24" borderId="0" applyNumberFormat="0" applyBorder="0" applyAlignment="0" applyProtection="0"/>
    <xf numFmtId="0" fontId="54" fillId="26" borderId="0" applyNumberFormat="0" applyBorder="0" applyAlignment="0" applyProtection="0"/>
    <xf numFmtId="0" fontId="54" fillId="29" borderId="0" applyNumberFormat="0" applyBorder="0" applyAlignment="0" applyProtection="0"/>
    <xf numFmtId="0" fontId="54" fillId="17" borderId="0" applyNumberFormat="0" applyBorder="0" applyAlignment="0" applyProtection="0"/>
    <xf numFmtId="0" fontId="54" fillId="30" borderId="0" applyNumberFormat="0" applyBorder="0" applyAlignment="0" applyProtection="0"/>
    <xf numFmtId="0" fontId="54" fillId="23" borderId="0" applyNumberFormat="0" applyBorder="0" applyAlignment="0" applyProtection="0"/>
    <xf numFmtId="0" fontId="54" fillId="31" borderId="0" applyNumberFormat="0" applyBorder="0" applyAlignment="0" applyProtection="0"/>
    <xf numFmtId="0" fontId="54" fillId="18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54" fillId="34" borderId="0" applyNumberFormat="0" applyBorder="0" applyAlignment="0" applyProtection="0"/>
    <xf numFmtId="0" fontId="54" fillId="28" borderId="0" applyNumberFormat="0" applyBorder="0" applyAlignment="0" applyProtection="0"/>
    <xf numFmtId="0" fontId="54" fillId="35" borderId="0" applyNumberFormat="0" applyBorder="0" applyAlignment="0" applyProtection="0"/>
    <xf numFmtId="0" fontId="54" fillId="26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0" borderId="0" applyNumberFormat="0" applyBorder="0" applyAlignment="0" applyProtection="0"/>
    <xf numFmtId="0" fontId="54" fillId="28" borderId="0" applyNumberFormat="0" applyBorder="0" applyAlignment="0" applyProtection="0"/>
    <xf numFmtId="0" fontId="54" fillId="34" borderId="0" applyNumberFormat="0" applyBorder="0" applyAlignment="0" applyProtection="0"/>
    <xf numFmtId="0" fontId="55" fillId="17" borderId="0" applyNumberFormat="0" applyBorder="0" applyAlignment="0" applyProtection="0"/>
    <xf numFmtId="0" fontId="55" fillId="21" borderId="0" applyNumberFormat="0" applyBorder="0" applyAlignment="0" applyProtection="0"/>
    <xf numFmtId="179" fontId="56" fillId="0" borderId="0"/>
    <xf numFmtId="0" fontId="57" fillId="0" borderId="0"/>
    <xf numFmtId="3" fontId="48" fillId="0" borderId="46">
      <alignment horizontal="left" vertical="center"/>
    </xf>
    <xf numFmtId="3" fontId="48" fillId="0" borderId="46">
      <alignment horizontal="left" vertical="center"/>
    </xf>
    <xf numFmtId="0" fontId="58" fillId="37" borderId="47" applyNumberFormat="0" applyAlignment="0" applyProtection="0"/>
    <xf numFmtId="0" fontId="59" fillId="38" borderId="47" applyNumberFormat="0" applyAlignment="0" applyProtection="0"/>
    <xf numFmtId="169" fontId="60" fillId="0" borderId="3" applyNumberFormat="0" applyBorder="0" applyAlignment="0">
      <alignment horizontal="right" vertical="center"/>
      <protection locked="0"/>
    </xf>
    <xf numFmtId="180" fontId="29" fillId="0" borderId="0" applyFont="0" applyFill="0" applyBorder="0">
      <alignment horizontal="right" vertical="center"/>
    </xf>
    <xf numFmtId="0" fontId="61" fillId="0" borderId="48" applyNumberFormat="0" applyFill="0" applyAlignment="0" applyProtection="0"/>
    <xf numFmtId="0" fontId="61" fillId="0" borderId="49" applyNumberFormat="0" applyFill="0" applyAlignment="0" applyProtection="0"/>
    <xf numFmtId="3" fontId="62" fillId="0" borderId="0" applyFont="0" applyFill="0" applyBorder="0" applyAlignment="0" applyProtection="0"/>
    <xf numFmtId="181" fontId="62" fillId="0" borderId="0" applyFont="0" applyFill="0" applyBorder="0" applyAlignment="0" applyProtection="0"/>
    <xf numFmtId="41" fontId="8" fillId="0" borderId="0" applyFont="0" applyFill="0" applyBorder="0" applyAlignment="0" applyProtection="0"/>
    <xf numFmtId="39" fontId="8" fillId="0" borderId="0" applyFont="0" applyFill="0" applyBorder="0" applyAlignment="0" applyProtection="0"/>
    <xf numFmtId="0" fontId="63" fillId="19" borderId="0" applyNumberFormat="0" applyBorder="0" applyAlignment="0" applyProtection="0"/>
    <xf numFmtId="182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3" fillId="19" borderId="0" applyNumberFormat="0" applyBorder="0" applyAlignment="0" applyProtection="0"/>
    <xf numFmtId="0" fontId="63" fillId="23" borderId="0" applyNumberFormat="0" applyBorder="0" applyAlignment="0" applyProtection="0"/>
    <xf numFmtId="0" fontId="65" fillId="0" borderId="50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51" applyNumberFormat="0" applyFill="0" applyAlignment="0" applyProtection="0"/>
    <xf numFmtId="0" fontId="68" fillId="0" borderId="52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53" applyNumberFormat="0" applyFill="0" applyAlignment="0" applyProtection="0"/>
    <xf numFmtId="0" fontId="71" fillId="0" borderId="54" applyNumberFormat="0" applyFill="0" applyAlignment="0" applyProtection="0"/>
    <xf numFmtId="0" fontId="72" fillId="0" borderId="55" applyNumberFormat="0" applyFill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0" fontId="39" fillId="0" borderId="0">
      <alignment horizontal="center" vertical="center" wrapText="1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80" fillId="39" borderId="56" applyNumberFormat="0" applyAlignment="0" applyProtection="0"/>
    <xf numFmtId="0" fontId="55" fillId="17" borderId="0" applyNumberFormat="0" applyBorder="0" applyAlignment="0" applyProtection="0"/>
    <xf numFmtId="0" fontId="81" fillId="22" borderId="47" applyNumberFormat="0" applyAlignment="0" applyProtection="0"/>
    <xf numFmtId="0" fontId="81" fillId="25" borderId="47" applyNumberFormat="0" applyAlignment="0" applyProtection="0"/>
    <xf numFmtId="0" fontId="82" fillId="0" borderId="0"/>
    <xf numFmtId="0" fontId="80" fillId="39" borderId="56" applyNumberFormat="0" applyAlignment="0" applyProtection="0"/>
    <xf numFmtId="0" fontId="80" fillId="39" borderId="56" applyNumberFormat="0" applyAlignment="0" applyProtection="0"/>
    <xf numFmtId="0" fontId="83" fillId="0" borderId="57" applyNumberFormat="0" applyFill="0" applyAlignment="0" applyProtection="0"/>
    <xf numFmtId="0" fontId="84" fillId="0" borderId="58" applyNumberFormat="0" applyFill="0" applyAlignment="0" applyProtection="0"/>
    <xf numFmtId="0" fontId="65" fillId="0" borderId="50" applyNumberFormat="0" applyFill="0" applyAlignment="0" applyProtection="0"/>
    <xf numFmtId="0" fontId="67" fillId="0" borderId="51" applyNumberFormat="0" applyFill="0" applyAlignment="0" applyProtection="0"/>
    <xf numFmtId="0" fontId="68" fillId="0" borderId="52" applyNumberFormat="0" applyFill="0" applyAlignment="0" applyProtection="0"/>
    <xf numFmtId="0" fontId="70" fillId="0" borderId="53" applyNumberFormat="0" applyFill="0" applyAlignment="0" applyProtection="0"/>
    <xf numFmtId="0" fontId="71" fillId="0" borderId="54" applyNumberFormat="0" applyFill="0" applyAlignment="0" applyProtection="0"/>
    <xf numFmtId="0" fontId="72" fillId="0" borderId="55" applyNumberFormat="0" applyFill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85" fillId="0" borderId="0">
      <alignment horizontal="left"/>
    </xf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25" borderId="0" applyNumberFormat="0" applyBorder="0" applyAlignment="0" applyProtection="0"/>
    <xf numFmtId="0" fontId="89" fillId="25" borderId="0" applyNumberFormat="0" applyBorder="0" applyAlignment="0" applyProtection="0"/>
    <xf numFmtId="0" fontId="88" fillId="25" borderId="0" applyNumberFormat="0" applyBorder="0" applyAlignment="0" applyProtection="0"/>
    <xf numFmtId="0" fontId="88" fillId="25" borderId="0" applyNumberFormat="0" applyBorder="0" applyAlignment="0" applyProtection="0"/>
    <xf numFmtId="0" fontId="89" fillId="2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4" fontId="90" fillId="0" borderId="0" applyBorder="0" applyProtection="0"/>
    <xf numFmtId="0" fontId="8" fillId="0" borderId="0"/>
    <xf numFmtId="0" fontId="8" fillId="0" borderId="0"/>
    <xf numFmtId="0" fontId="21" fillId="0" borderId="0"/>
    <xf numFmtId="0" fontId="53" fillId="0" borderId="0"/>
    <xf numFmtId="0" fontId="90" fillId="0" borderId="0" applyNumberFormat="0" applyBorder="0" applyProtection="0"/>
    <xf numFmtId="0" fontId="5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8" fillId="0" borderId="0"/>
    <xf numFmtId="0" fontId="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" fillId="0" borderId="0"/>
    <xf numFmtId="0" fontId="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8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Alignment="0">
      <alignment vertical="top" wrapText="1"/>
      <protection locked="0"/>
    </xf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20" borderId="59" applyNumberFormat="0" applyFont="0" applyAlignment="0" applyProtection="0"/>
    <xf numFmtId="0" fontId="8" fillId="20" borderId="59" applyNumberFormat="0" applyFont="0" applyAlignment="0" applyProtection="0"/>
    <xf numFmtId="0" fontId="8" fillId="20" borderId="59" applyNumberFormat="0" applyFont="0" applyAlignment="0" applyProtection="0"/>
    <xf numFmtId="0" fontId="8" fillId="20" borderId="59" applyNumberFormat="0" applyFont="0" applyAlignment="0" applyProtection="0"/>
    <xf numFmtId="0" fontId="8" fillId="20" borderId="59" applyNumberFormat="0" applyFont="0" applyAlignment="0" applyProtection="0"/>
    <xf numFmtId="0" fontId="8" fillId="20" borderId="59" applyNumberFormat="0" applyFont="0" applyAlignment="0" applyProtection="0"/>
    <xf numFmtId="0" fontId="4" fillId="20" borderId="59" applyNumberFormat="0" applyFont="0" applyAlignment="0" applyProtection="0"/>
    <xf numFmtId="185" fontId="16" fillId="0" borderId="0" applyFont="0" applyFill="0" applyBorder="0" applyAlignment="0" applyProtection="0"/>
    <xf numFmtId="186" fontId="16" fillId="0" borderId="0" applyFont="0" applyFill="0" applyBorder="0" applyAlignment="0" applyProtection="0"/>
    <xf numFmtId="0" fontId="60" fillId="0" borderId="21" applyNumberFormat="0" applyFont="0" applyBorder="0" applyAlignment="0">
      <alignment horizontal="left" vertical="center"/>
    </xf>
    <xf numFmtId="0" fontId="60" fillId="0" borderId="21" applyNumberFormat="0" applyFont="0" applyBorder="0" applyAlignment="0">
      <alignment vertical="center"/>
    </xf>
    <xf numFmtId="0" fontId="60" fillId="0" borderId="21" applyNumberFormat="0" applyBorder="0" applyAlignment="0">
      <alignment horizontal="left" vertical="center"/>
    </xf>
    <xf numFmtId="0" fontId="91" fillId="37" borderId="60" applyNumberFormat="0" applyAlignment="0" applyProtection="0"/>
    <xf numFmtId="0" fontId="91" fillId="38" borderId="60" applyNumberFormat="0" applyAlignment="0" applyProtection="0"/>
    <xf numFmtId="187" fontId="47" fillId="0" borderId="0">
      <alignment horizontal="center" vertical="center"/>
    </xf>
    <xf numFmtId="187" fontId="3" fillId="0" borderId="0">
      <alignment horizontal="center" vertical="center"/>
    </xf>
    <xf numFmtId="187" fontId="3" fillId="0" borderId="0">
      <alignment horizontal="center" vertical="center"/>
    </xf>
    <xf numFmtId="0" fontId="8" fillId="20" borderId="59" applyNumberFormat="0" applyFont="0" applyAlignment="0" applyProtection="0"/>
    <xf numFmtId="0" fontId="8" fillId="20" borderId="59" applyNumberFormat="0" applyFont="0" applyAlignment="0" applyProtection="0"/>
    <xf numFmtId="0" fontId="4" fillId="20" borderId="59" applyNumberFormat="0" applyFont="0" applyAlignment="0" applyProtection="0"/>
    <xf numFmtId="0" fontId="83" fillId="0" borderId="57" applyNumberFormat="0" applyFill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3" fillId="0" borderId="57" applyNumberFormat="0" applyFill="0" applyAlignment="0" applyProtection="0"/>
    <xf numFmtId="0" fontId="84" fillId="0" borderId="58" applyNumberFormat="0" applyFill="0" applyAlignment="0" applyProtection="0"/>
    <xf numFmtId="0" fontId="92" fillId="0" borderId="0"/>
    <xf numFmtId="0" fontId="61" fillId="0" borderId="48" applyNumberFormat="0" applyFill="0" applyAlignment="0" applyProtection="0"/>
    <xf numFmtId="0" fontId="63" fillId="19" borderId="0" applyNumberFormat="0" applyBorder="0" applyAlignment="0" applyProtection="0"/>
    <xf numFmtId="0" fontId="63" fillId="23" borderId="0" applyNumberFormat="0" applyBorder="0" applyAlignment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 applyProtection="0"/>
    <xf numFmtId="49" fontId="29" fillId="0" borderId="0" applyFill="0" applyBorder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93" fillId="0" borderId="40">
      <alignment horizontal="center" wrapText="1"/>
    </xf>
    <xf numFmtId="0" fontId="94" fillId="0" borderId="31">
      <alignment horizontal="center" wrapText="1"/>
    </xf>
    <xf numFmtId="0" fontId="86" fillId="0" borderId="0" applyNumberFormat="0" applyFill="0" applyBorder="0" applyAlignment="0" applyProtection="0"/>
    <xf numFmtId="0" fontId="62" fillId="0" borderId="42" applyNumberFormat="0" applyFont="0" applyFill="0" applyAlignment="0" applyProtection="0"/>
    <xf numFmtId="0" fontId="61" fillId="0" borderId="49" applyNumberFormat="0" applyFill="0" applyAlignment="0" applyProtection="0"/>
    <xf numFmtId="0" fontId="81" fillId="22" borderId="47" applyNumberFormat="0" applyAlignment="0" applyProtection="0"/>
    <xf numFmtId="0" fontId="81" fillId="25" borderId="47" applyNumberFormat="0" applyAlignment="0" applyProtection="0"/>
    <xf numFmtId="0" fontId="58" fillId="37" borderId="47" applyNumberFormat="0" applyAlignment="0" applyProtection="0"/>
    <xf numFmtId="0" fontId="59" fillId="38" borderId="47" applyNumberFormat="0" applyAlignment="0" applyProtection="0"/>
    <xf numFmtId="0" fontId="91" fillId="37" borderId="60" applyNumberFormat="0" applyAlignment="0" applyProtection="0"/>
    <xf numFmtId="0" fontId="91" fillId="38" borderId="60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6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95" fillId="0" borderId="21" applyNumberFormat="0" applyFont="0" applyBorder="0" applyAlignment="0">
      <alignment horizontal="left" vertical="center"/>
    </xf>
    <xf numFmtId="0" fontId="55" fillId="17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54" fillId="34" borderId="0" applyNumberFormat="0" applyBorder="0" applyAlignment="0" applyProtection="0"/>
    <xf numFmtId="0" fontId="54" fillId="28" borderId="0" applyNumberFormat="0" applyBorder="0" applyAlignment="0" applyProtection="0"/>
    <xf numFmtId="0" fontId="54" fillId="35" borderId="0" applyNumberFormat="0" applyBorder="0" applyAlignment="0" applyProtection="0"/>
    <xf numFmtId="0" fontId="54" fillId="26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0" borderId="0" applyNumberFormat="0" applyBorder="0" applyAlignment="0" applyProtection="0"/>
    <xf numFmtId="0" fontId="54" fillId="28" borderId="0" applyNumberFormat="0" applyBorder="0" applyAlignment="0" applyProtection="0"/>
    <xf numFmtId="0" fontId="54" fillId="34" borderId="0" applyNumberFormat="0" applyBorder="0" applyAlignment="0" applyProtection="0"/>
    <xf numFmtId="0" fontId="54" fillId="32" borderId="0" applyNumberFormat="0" applyBorder="0" applyAlignment="0" applyProtection="0"/>
    <xf numFmtId="0" fontId="54" fillId="34" borderId="0" applyNumberFormat="0" applyBorder="0" applyAlignment="0" applyProtection="0"/>
    <xf numFmtId="0" fontId="54" fillId="35" borderId="0" applyNumberFormat="0" applyBorder="0" applyAlignment="0" applyProtection="0"/>
    <xf numFmtId="0" fontId="54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28" borderId="0" applyNumberFormat="0" applyBorder="0" applyAlignment="0" applyProtection="0"/>
    <xf numFmtId="41" fontId="16" fillId="0" borderId="0" applyFont="0" applyFill="0" applyBorder="0" applyAlignment="0" applyProtection="0"/>
    <xf numFmtId="0" fontId="49" fillId="0" borderId="0"/>
    <xf numFmtId="43" fontId="96" fillId="0" borderId="0" applyFont="0" applyFill="0" applyBorder="0" applyAlignment="0" applyProtection="0"/>
    <xf numFmtId="38" fontId="97" fillId="0" borderId="0" applyFont="0" applyFill="0" applyBorder="0" applyAlignment="0" applyProtection="0"/>
    <xf numFmtId="0" fontId="98" fillId="0" borderId="0"/>
  </cellStyleXfs>
  <cellXfs count="318">
    <xf numFmtId="0" fontId="0" fillId="0" borderId="0" xfId="0"/>
    <xf numFmtId="0" fontId="28" fillId="0" borderId="0" xfId="79" applyFont="1"/>
    <xf numFmtId="0" fontId="4" fillId="0" borderId="0" xfId="79"/>
    <xf numFmtId="0" fontId="4" fillId="0" borderId="6" xfId="79" applyBorder="1"/>
    <xf numFmtId="0" fontId="4" fillId="0" borderId="7" xfId="79" applyBorder="1"/>
    <xf numFmtId="14" fontId="29" fillId="0" borderId="0" xfId="79" applyNumberFormat="1" applyFont="1" applyAlignment="1">
      <alignment horizontal="left"/>
    </xf>
    <xf numFmtId="4" fontId="4" fillId="0" borderId="7" xfId="79" applyNumberFormat="1" applyBorder="1"/>
    <xf numFmtId="0" fontId="4" fillId="0" borderId="7" xfId="79" applyFont="1" applyBorder="1" applyAlignment="1">
      <alignment horizontal="left" vertical="center" indent="1"/>
    </xf>
    <xf numFmtId="0" fontId="4" fillId="0" borderId="0" xfId="79" applyBorder="1"/>
    <xf numFmtId="0" fontId="28" fillId="0" borderId="0" xfId="79" applyFont="1" applyBorder="1" applyAlignment="1">
      <alignment horizontal="left" vertical="center"/>
    </xf>
    <xf numFmtId="0" fontId="28" fillId="0" borderId="0" xfId="79" applyFont="1" applyBorder="1" applyAlignment="1">
      <alignment vertical="center"/>
    </xf>
    <xf numFmtId="0" fontId="4" fillId="0" borderId="0" xfId="79" applyFont="1" applyBorder="1" applyAlignment="1">
      <alignment horizontal="right" vertical="center"/>
    </xf>
    <xf numFmtId="0" fontId="4" fillId="0" borderId="8" xfId="79" applyBorder="1" applyAlignment="1"/>
    <xf numFmtId="0" fontId="28" fillId="0" borderId="7" xfId="79" applyFont="1" applyBorder="1" applyAlignment="1">
      <alignment horizontal="left" vertical="center" indent="1"/>
    </xf>
    <xf numFmtId="0" fontId="28" fillId="0" borderId="15" xfId="79" applyFont="1" applyBorder="1" applyAlignment="1">
      <alignment horizontal="left" vertical="center" indent="1"/>
    </xf>
    <xf numFmtId="0" fontId="28" fillId="0" borderId="16" xfId="79" applyFont="1" applyBorder="1" applyAlignment="1">
      <alignment horizontal="right" vertical="center"/>
    </xf>
    <xf numFmtId="0" fontId="28" fillId="0" borderId="16" xfId="79" applyFont="1" applyBorder="1" applyAlignment="1">
      <alignment horizontal="left" vertical="center"/>
    </xf>
    <xf numFmtId="0" fontId="28" fillId="0" borderId="16" xfId="79" applyFont="1" applyBorder="1" applyAlignment="1">
      <alignment vertical="center"/>
    </xf>
    <xf numFmtId="0" fontId="4" fillId="0" borderId="16" xfId="79" applyFont="1" applyBorder="1" applyAlignment="1">
      <alignment vertical="center"/>
    </xf>
    <xf numFmtId="0" fontId="4" fillId="0" borderId="17" xfId="79" applyBorder="1" applyAlignment="1"/>
    <xf numFmtId="0" fontId="28" fillId="0" borderId="0" xfId="79" applyFont="1" applyFill="1" applyBorder="1" applyAlignment="1">
      <alignment horizontal="left" vertical="center"/>
    </xf>
    <xf numFmtId="0" fontId="4" fillId="0" borderId="0" xfId="79" applyBorder="1" applyAlignment="1"/>
    <xf numFmtId="0" fontId="4" fillId="0" borderId="15" xfId="79" applyBorder="1" applyAlignment="1">
      <alignment horizontal="left" indent="1"/>
    </xf>
    <xf numFmtId="0" fontId="28" fillId="0" borderId="16" xfId="79" applyFont="1" applyFill="1" applyBorder="1" applyAlignment="1">
      <alignment horizontal="left" vertical="center"/>
    </xf>
    <xf numFmtId="0" fontId="4" fillId="0" borderId="16" xfId="79" applyBorder="1" applyAlignment="1">
      <alignment vertical="center"/>
    </xf>
    <xf numFmtId="0" fontId="4" fillId="0" borderId="16" xfId="79" applyBorder="1" applyAlignment="1"/>
    <xf numFmtId="0" fontId="4" fillId="0" borderId="16" xfId="79" applyBorder="1" applyAlignment="1">
      <alignment horizontal="right"/>
    </xf>
    <xf numFmtId="0" fontId="4" fillId="0" borderId="16" xfId="79" applyFont="1" applyBorder="1" applyAlignment="1">
      <alignment horizontal="right" vertical="center"/>
    </xf>
    <xf numFmtId="0" fontId="4" fillId="0" borderId="18" xfId="79" applyFont="1" applyBorder="1" applyAlignment="1">
      <alignment horizontal="left" vertical="top" indent="1"/>
    </xf>
    <xf numFmtId="0" fontId="4" fillId="0" borderId="13" xfId="79" applyBorder="1" applyAlignment="1">
      <alignment vertical="top"/>
    </xf>
    <xf numFmtId="0" fontId="28" fillId="0" borderId="13" xfId="79" applyFont="1" applyFill="1" applyBorder="1" applyAlignment="1">
      <alignment horizontal="left" vertical="top"/>
    </xf>
    <xf numFmtId="0" fontId="28" fillId="0" borderId="13" xfId="79" applyFont="1" applyBorder="1" applyAlignment="1">
      <alignment vertical="center"/>
    </xf>
    <xf numFmtId="0" fontId="4" fillId="0" borderId="13" xfId="79" applyFont="1" applyBorder="1" applyAlignment="1">
      <alignment horizontal="right" vertical="center"/>
    </xf>
    <xf numFmtId="0" fontId="4" fillId="0" borderId="14" xfId="79" applyBorder="1" applyAlignment="1"/>
    <xf numFmtId="0" fontId="4" fillId="0" borderId="16" xfId="79" applyBorder="1" applyAlignment="1">
      <alignment horizontal="left"/>
    </xf>
    <xf numFmtId="49" fontId="4" fillId="0" borderId="7" xfId="79" applyNumberFormat="1" applyBorder="1"/>
    <xf numFmtId="0" fontId="4" fillId="0" borderId="19" xfId="79" applyBorder="1" applyAlignment="1">
      <alignment horizontal="left" vertical="center" indent="1"/>
    </xf>
    <xf numFmtId="0" fontId="4" fillId="0" borderId="20" xfId="79" applyBorder="1" applyAlignment="1">
      <alignment horizontal="left" vertical="center"/>
    </xf>
    <xf numFmtId="0" fontId="4" fillId="0" borderId="20" xfId="79" applyBorder="1"/>
    <xf numFmtId="0" fontId="28" fillId="0" borderId="19" xfId="79" applyFont="1" applyBorder="1" applyAlignment="1">
      <alignment horizontal="left" vertical="center" indent="1"/>
    </xf>
    <xf numFmtId="0" fontId="28" fillId="0" borderId="20" xfId="79" applyFont="1" applyBorder="1" applyAlignment="1">
      <alignment horizontal="left" vertical="center"/>
    </xf>
    <xf numFmtId="0" fontId="28" fillId="0" borderId="20" xfId="79" applyFont="1" applyBorder="1"/>
    <xf numFmtId="0" fontId="4" fillId="0" borderId="19" xfId="79" applyBorder="1" applyAlignment="1">
      <alignment horizontal="left" indent="1"/>
    </xf>
    <xf numFmtId="1" fontId="28" fillId="0" borderId="20" xfId="79" applyNumberFormat="1" applyFont="1" applyBorder="1" applyAlignment="1">
      <alignment horizontal="right" vertical="center"/>
    </xf>
    <xf numFmtId="0" fontId="4" fillId="0" borderId="20" xfId="79" applyBorder="1" applyAlignment="1">
      <alignment horizontal="left" vertical="center" indent="1"/>
    </xf>
    <xf numFmtId="0" fontId="28" fillId="0" borderId="20" xfId="79" applyFont="1" applyBorder="1" applyAlignment="1">
      <alignment vertical="center"/>
    </xf>
    <xf numFmtId="49" fontId="4" fillId="0" borderId="23" xfId="79" applyNumberFormat="1" applyFont="1" applyBorder="1" applyAlignment="1">
      <alignment horizontal="left" vertical="center"/>
    </xf>
    <xf numFmtId="1" fontId="28" fillId="0" borderId="21" xfId="79" applyNumberFormat="1" applyFont="1" applyBorder="1" applyAlignment="1">
      <alignment horizontal="right" vertical="center"/>
    </xf>
    <xf numFmtId="0" fontId="4" fillId="0" borderId="15" xfId="79" applyBorder="1" applyAlignment="1">
      <alignment horizontal="left" vertical="center" indent="1"/>
    </xf>
    <xf numFmtId="0" fontId="4" fillId="0" borderId="16" xfId="79" applyBorder="1" applyAlignment="1">
      <alignment horizontal="left" vertical="center"/>
    </xf>
    <xf numFmtId="0" fontId="4" fillId="0" borderId="16" xfId="79" applyBorder="1"/>
    <xf numFmtId="1" fontId="28" fillId="0" borderId="24" xfId="79" applyNumberFormat="1" applyFont="1" applyBorder="1" applyAlignment="1">
      <alignment horizontal="right" vertical="center"/>
    </xf>
    <xf numFmtId="0" fontId="4" fillId="0" borderId="16" xfId="79" applyBorder="1" applyAlignment="1">
      <alignment horizontal="left" vertical="center" indent="1"/>
    </xf>
    <xf numFmtId="49" fontId="4" fillId="0" borderId="17" xfId="79" applyNumberFormat="1" applyFont="1" applyBorder="1" applyAlignment="1">
      <alignment horizontal="left" vertical="center"/>
    </xf>
    <xf numFmtId="0" fontId="4" fillId="0" borderId="7" xfId="79" applyBorder="1" applyAlignment="1">
      <alignment horizontal="left" vertical="center" indent="1"/>
    </xf>
    <xf numFmtId="0" fontId="4" fillId="0" borderId="0" xfId="79" applyBorder="1" applyAlignment="1">
      <alignment horizontal="left" vertical="center"/>
    </xf>
    <xf numFmtId="1" fontId="4" fillId="0" borderId="0" xfId="79" applyNumberFormat="1" applyBorder="1" applyAlignment="1">
      <alignment horizontal="left" vertical="center"/>
    </xf>
    <xf numFmtId="4" fontId="4" fillId="0" borderId="0" xfId="79" applyNumberFormat="1" applyBorder="1" applyAlignment="1">
      <alignment horizontal="left" vertical="center"/>
    </xf>
    <xf numFmtId="49" fontId="4" fillId="0" borderId="8" xfId="79" applyNumberFormat="1" applyFont="1" applyBorder="1" applyAlignment="1">
      <alignment horizontal="left" vertical="center"/>
    </xf>
    <xf numFmtId="0" fontId="35" fillId="6" borderId="25" xfId="79" applyFont="1" applyFill="1" applyBorder="1" applyAlignment="1">
      <alignment horizontal="left" vertical="center" indent="1"/>
    </xf>
    <xf numFmtId="0" fontId="23" fillId="6" borderId="26" xfId="79" applyFont="1" applyFill="1" applyBorder="1" applyAlignment="1">
      <alignment horizontal="left" vertical="center"/>
    </xf>
    <xf numFmtId="0" fontId="4" fillId="6" borderId="26" xfId="79" applyFill="1" applyBorder="1" applyAlignment="1">
      <alignment horizontal="left" vertical="center"/>
    </xf>
    <xf numFmtId="4" fontId="35" fillId="6" borderId="26" xfId="79" applyNumberFormat="1" applyFont="1" applyFill="1" applyBorder="1" applyAlignment="1">
      <alignment horizontal="left" vertical="center"/>
    </xf>
    <xf numFmtId="49" fontId="4" fillId="6" borderId="27" xfId="79" applyNumberFormat="1" applyFill="1" applyBorder="1" applyAlignment="1">
      <alignment horizontal="left" vertical="center"/>
    </xf>
    <xf numFmtId="0" fontId="4" fillId="0" borderId="8" xfId="79" applyBorder="1" applyAlignment="1">
      <alignment horizontal="right"/>
    </xf>
    <xf numFmtId="0" fontId="4" fillId="0" borderId="7" xfId="79" applyBorder="1" applyAlignment="1">
      <alignment horizontal="right"/>
    </xf>
    <xf numFmtId="0" fontId="4" fillId="0" borderId="0" xfId="79" applyBorder="1" applyAlignment="1">
      <alignment horizontal="center" vertical="center"/>
    </xf>
    <xf numFmtId="0" fontId="28" fillId="0" borderId="16" xfId="79" applyFont="1" applyBorder="1" applyAlignment="1">
      <alignment vertical="top"/>
    </xf>
    <xf numFmtId="14" fontId="28" fillId="0" borderId="16" xfId="79" applyNumberFormat="1" applyFont="1" applyBorder="1" applyAlignment="1">
      <alignment horizontal="center" vertical="top"/>
    </xf>
    <xf numFmtId="0" fontId="28" fillId="0" borderId="7" xfId="79" applyFont="1" applyBorder="1"/>
    <xf numFmtId="0" fontId="28" fillId="0" borderId="0" xfId="79" applyFont="1" applyBorder="1"/>
    <xf numFmtId="0" fontId="28" fillId="0" borderId="8" xfId="79" applyFont="1" applyBorder="1" applyAlignment="1">
      <alignment horizontal="right"/>
    </xf>
    <xf numFmtId="0" fontId="4" fillId="0" borderId="0" xfId="79" applyBorder="1" applyAlignment="1">
      <alignment horizontal="center"/>
    </xf>
    <xf numFmtId="0" fontId="4" fillId="0" borderId="28" xfId="79" applyBorder="1"/>
    <xf numFmtId="0" fontId="4" fillId="0" borderId="29" xfId="79" applyBorder="1"/>
    <xf numFmtId="0" fontId="4" fillId="0" borderId="29" xfId="79" applyBorder="1" applyAlignment="1"/>
    <xf numFmtId="0" fontId="4" fillId="0" borderId="30" xfId="79" applyBorder="1" applyAlignment="1">
      <alignment horizontal="right"/>
    </xf>
    <xf numFmtId="0" fontId="35" fillId="0" borderId="0" xfId="79" applyFont="1" applyAlignment="1">
      <alignment horizontal="left" vertical="center"/>
    </xf>
    <xf numFmtId="0" fontId="30" fillId="0" borderId="0" xfId="79" applyFont="1" applyAlignment="1">
      <alignment horizontal="center" vertical="center"/>
    </xf>
    <xf numFmtId="0" fontId="30" fillId="0" borderId="0" xfId="79" applyFont="1" applyAlignment="1">
      <alignment horizontal="center" vertical="center" shrinkToFit="1"/>
    </xf>
    <xf numFmtId="3" fontId="4" fillId="0" borderId="31" xfId="79" applyNumberFormat="1" applyBorder="1"/>
    <xf numFmtId="3" fontId="37" fillId="7" borderId="21" xfId="79" applyNumberFormat="1" applyFont="1" applyFill="1" applyBorder="1" applyAlignment="1">
      <alignment vertical="center"/>
    </xf>
    <xf numFmtId="3" fontId="37" fillId="7" borderId="20" xfId="79" applyNumberFormat="1" applyFont="1" applyFill="1" applyBorder="1" applyAlignment="1">
      <alignment vertical="center"/>
    </xf>
    <xf numFmtId="3" fontId="37" fillId="7" borderId="20" xfId="79" applyNumberFormat="1" applyFont="1" applyFill="1" applyBorder="1" applyAlignment="1">
      <alignment vertical="center" wrapText="1"/>
    </xf>
    <xf numFmtId="3" fontId="38" fillId="7" borderId="3" xfId="79" applyNumberFormat="1" applyFont="1" applyFill="1" applyBorder="1" applyAlignment="1">
      <alignment horizontal="center" vertical="center" wrapText="1" shrinkToFit="1"/>
    </xf>
    <xf numFmtId="3" fontId="37" fillId="7" borderId="3" xfId="79" applyNumberFormat="1" applyFont="1" applyFill="1" applyBorder="1" applyAlignment="1">
      <alignment horizontal="center" vertical="center" wrapText="1" shrinkToFit="1"/>
    </xf>
    <xf numFmtId="3" fontId="37" fillId="7" borderId="3" xfId="79" applyNumberFormat="1" applyFont="1" applyFill="1" applyBorder="1" applyAlignment="1">
      <alignment horizontal="center" vertical="center" wrapText="1"/>
    </xf>
    <xf numFmtId="3" fontId="4" fillId="0" borderId="21" xfId="79" applyNumberFormat="1" applyBorder="1" applyAlignment="1">
      <alignment vertical="center"/>
    </xf>
    <xf numFmtId="3" fontId="29" fillId="0" borderId="3" xfId="79" applyNumberFormat="1" applyFont="1" applyBorder="1" applyAlignment="1">
      <alignment horizontal="right" vertical="center" wrapText="1" shrinkToFit="1"/>
    </xf>
    <xf numFmtId="3" fontId="29" fillId="0" borderId="3" xfId="79" applyNumberFormat="1" applyFont="1" applyBorder="1" applyAlignment="1">
      <alignment horizontal="right" vertical="center" shrinkToFit="1"/>
    </xf>
    <xf numFmtId="3" fontId="4" fillId="0" borderId="3" xfId="79" applyNumberFormat="1" applyBorder="1" applyAlignment="1">
      <alignment vertical="center" shrinkToFit="1"/>
    </xf>
    <xf numFmtId="3" fontId="4" fillId="0" borderId="3" xfId="79" applyNumberFormat="1" applyBorder="1" applyAlignment="1">
      <alignment vertical="center"/>
    </xf>
    <xf numFmtId="3" fontId="23" fillId="0" borderId="21" xfId="79" applyNumberFormat="1" applyFont="1" applyBorder="1" applyAlignment="1">
      <alignment vertical="center"/>
    </xf>
    <xf numFmtId="3" fontId="23" fillId="0" borderId="3" xfId="79" applyNumberFormat="1" applyFont="1" applyBorder="1" applyAlignment="1">
      <alignment vertical="center" wrapText="1" shrinkToFit="1"/>
    </xf>
    <xf numFmtId="3" fontId="23" fillId="0" borderId="3" xfId="79" applyNumberFormat="1" applyFont="1" applyBorder="1" applyAlignment="1">
      <alignment vertical="center" shrinkToFit="1"/>
    </xf>
    <xf numFmtId="3" fontId="23" fillId="0" borderId="3" xfId="79" applyNumberFormat="1" applyFont="1" applyBorder="1" applyAlignment="1">
      <alignment vertical="center"/>
    </xf>
    <xf numFmtId="3" fontId="4" fillId="0" borderId="21" xfId="79" applyNumberFormat="1" applyBorder="1" applyAlignment="1">
      <alignment horizontal="left" vertical="center"/>
    </xf>
    <xf numFmtId="3" fontId="4" fillId="0" borderId="3" xfId="79" applyNumberFormat="1" applyBorder="1" applyAlignment="1">
      <alignment vertical="center" wrapText="1" shrinkToFit="1"/>
    </xf>
    <xf numFmtId="3" fontId="4" fillId="6" borderId="3" xfId="79" applyNumberFormat="1" applyFill="1" applyBorder="1" applyAlignment="1">
      <alignment vertical="center" wrapText="1" shrinkToFit="1"/>
    </xf>
    <xf numFmtId="3" fontId="4" fillId="6" borderId="3" xfId="79" applyNumberFormat="1" applyFill="1" applyBorder="1" applyAlignment="1">
      <alignment vertical="center" shrinkToFit="1"/>
    </xf>
    <xf numFmtId="3" fontId="4" fillId="6" borderId="3" xfId="79" applyNumberFormat="1" applyFill="1" applyBorder="1" applyAlignment="1">
      <alignment vertical="center"/>
    </xf>
    <xf numFmtId="0" fontId="4" fillId="0" borderId="0" xfId="79" applyAlignment="1"/>
    <xf numFmtId="0" fontId="35" fillId="0" borderId="0" xfId="79" applyFont="1"/>
    <xf numFmtId="0" fontId="39" fillId="0" borderId="31" xfId="79" applyFont="1" applyBorder="1" applyAlignment="1">
      <alignment horizontal="center" vertical="center" wrapText="1"/>
    </xf>
    <xf numFmtId="0" fontId="39" fillId="7" borderId="21" xfId="79" applyFont="1" applyFill="1" applyBorder="1" applyAlignment="1">
      <alignment horizontal="center" vertical="center" wrapText="1"/>
    </xf>
    <xf numFmtId="0" fontId="39" fillId="7" borderId="20" xfId="79" applyFont="1" applyFill="1" applyBorder="1" applyAlignment="1">
      <alignment horizontal="center" vertical="center" wrapText="1"/>
    </xf>
    <xf numFmtId="0" fontId="39" fillId="7" borderId="3" xfId="79" applyFont="1" applyFill="1" applyBorder="1" applyAlignment="1">
      <alignment horizontal="center" vertical="center" wrapText="1"/>
    </xf>
    <xf numFmtId="0" fontId="29" fillId="0" borderId="31" xfId="79" applyFont="1" applyBorder="1" applyAlignment="1">
      <alignment vertical="center"/>
    </xf>
    <xf numFmtId="49" fontId="29" fillId="0" borderId="21" xfId="79" applyNumberFormat="1" applyFont="1" applyBorder="1" applyAlignment="1">
      <alignment vertical="center"/>
    </xf>
    <xf numFmtId="4" fontId="29" fillId="0" borderId="3" xfId="79" applyNumberFormat="1" applyFont="1" applyBorder="1" applyAlignment="1">
      <alignment horizontal="center" vertical="center"/>
    </xf>
    <xf numFmtId="4" fontId="29" fillId="0" borderId="3" xfId="79" applyNumberFormat="1" applyFont="1" applyBorder="1" applyAlignment="1">
      <alignment vertical="center"/>
    </xf>
    <xf numFmtId="3" fontId="29" fillId="0" borderId="3" xfId="79" applyNumberFormat="1" applyFont="1" applyBorder="1" applyAlignment="1">
      <alignment vertical="center"/>
    </xf>
    <xf numFmtId="0" fontId="29" fillId="0" borderId="31" xfId="79" applyFont="1" applyBorder="1"/>
    <xf numFmtId="0" fontId="29" fillId="6" borderId="21" xfId="79" applyFont="1" applyFill="1" applyBorder="1" applyAlignment="1">
      <alignment vertical="center"/>
    </xf>
    <xf numFmtId="0" fontId="29" fillId="6" borderId="20" xfId="79" applyFont="1" applyFill="1" applyBorder="1" applyAlignment="1">
      <alignment vertical="center"/>
    </xf>
    <xf numFmtId="4" fontId="29" fillId="6" borderId="3" xfId="79" applyNumberFormat="1" applyFont="1" applyFill="1" applyBorder="1" applyAlignment="1">
      <alignment horizontal="center" vertical="center"/>
    </xf>
    <xf numFmtId="4" fontId="29" fillId="6" borderId="3" xfId="79" applyNumberFormat="1" applyFont="1" applyFill="1" applyBorder="1" applyAlignment="1">
      <alignment vertical="center"/>
    </xf>
    <xf numFmtId="3" fontId="29" fillId="6" borderId="3" xfId="79" applyNumberFormat="1" applyFont="1" applyFill="1" applyBorder="1" applyAlignment="1">
      <alignment vertical="center"/>
    </xf>
    <xf numFmtId="4" fontId="4" fillId="0" borderId="0" xfId="79" applyNumberFormat="1"/>
    <xf numFmtId="4" fontId="4" fillId="0" borderId="0" xfId="79" applyNumberFormat="1" applyAlignment="1"/>
    <xf numFmtId="3" fontId="4" fillId="0" borderId="0" xfId="79" applyNumberFormat="1" applyAlignment="1"/>
    <xf numFmtId="0" fontId="4" fillId="0" borderId="0" xfId="79" applyAlignment="1">
      <alignment vertical="top"/>
    </xf>
    <xf numFmtId="0" fontId="4" fillId="0" borderId="3" xfId="79" applyBorder="1" applyAlignment="1">
      <alignment vertical="center"/>
    </xf>
    <xf numFmtId="49" fontId="4" fillId="0" borderId="20" xfId="79" applyNumberFormat="1" applyBorder="1" applyAlignment="1">
      <alignment vertical="center"/>
    </xf>
    <xf numFmtId="49" fontId="4" fillId="0" borderId="0" xfId="79" applyNumberFormat="1" applyAlignment="1">
      <alignment vertical="top"/>
    </xf>
    <xf numFmtId="49" fontId="4" fillId="0" borderId="0" xfId="79" applyNumberFormat="1" applyAlignment="1">
      <alignment vertical="top" wrapText="1"/>
    </xf>
    <xf numFmtId="0" fontId="4" fillId="0" borderId="0" xfId="79" applyAlignment="1">
      <alignment horizontal="center" vertical="top"/>
    </xf>
    <xf numFmtId="0" fontId="4" fillId="0" borderId="0" xfId="79" applyAlignment="1">
      <alignment vertical="top" wrapText="1"/>
    </xf>
    <xf numFmtId="0" fontId="3" fillId="0" borderId="3" xfId="79" applyFont="1" applyBorder="1" applyAlignment="1">
      <alignment vertical="center"/>
    </xf>
    <xf numFmtId="49" fontId="4" fillId="0" borderId="0" xfId="79" applyNumberFormat="1"/>
    <xf numFmtId="0" fontId="4" fillId="0" borderId="0" xfId="79" applyAlignment="1">
      <alignment horizontal="center"/>
    </xf>
    <xf numFmtId="0" fontId="4" fillId="7" borderId="3" xfId="79" applyFill="1" applyBorder="1" applyAlignment="1">
      <alignment wrapText="1"/>
    </xf>
    <xf numFmtId="4" fontId="4" fillId="0" borderId="0" xfId="79" applyNumberFormat="1" applyAlignment="1">
      <alignment vertical="top"/>
    </xf>
    <xf numFmtId="4" fontId="23" fillId="6" borderId="0" xfId="79" applyNumberFormat="1" applyFont="1" applyFill="1" applyBorder="1" applyAlignment="1">
      <alignment vertical="top" shrinkToFit="1"/>
    </xf>
    <xf numFmtId="0" fontId="41" fillId="0" borderId="34" xfId="79" applyFont="1" applyBorder="1" applyAlignment="1">
      <alignment vertical="top"/>
    </xf>
    <xf numFmtId="49" fontId="41" fillId="0" borderId="35" xfId="79" applyNumberFormat="1" applyFont="1" applyBorder="1" applyAlignment="1">
      <alignment vertical="top"/>
    </xf>
    <xf numFmtId="49" fontId="41" fillId="0" borderId="35" xfId="79" applyNumberFormat="1" applyFont="1" applyBorder="1" applyAlignment="1">
      <alignment horizontal="left" vertical="top" wrapText="1"/>
    </xf>
    <xf numFmtId="0" fontId="41" fillId="0" borderId="35" xfId="79" applyFont="1" applyBorder="1" applyAlignment="1">
      <alignment horizontal="center" vertical="top" shrinkToFit="1"/>
    </xf>
    <xf numFmtId="175" fontId="41" fillId="0" borderId="35" xfId="79" applyNumberFormat="1" applyFont="1" applyBorder="1" applyAlignment="1">
      <alignment vertical="top" shrinkToFit="1"/>
    </xf>
    <xf numFmtId="4" fontId="41" fillId="0" borderId="35" xfId="79" applyNumberFormat="1" applyFont="1" applyBorder="1" applyAlignment="1">
      <alignment vertical="top" shrinkToFit="1"/>
    </xf>
    <xf numFmtId="4" fontId="41" fillId="0" borderId="36" xfId="79" applyNumberFormat="1" applyFont="1" applyBorder="1" applyAlignment="1">
      <alignment vertical="top" shrinkToFit="1"/>
    </xf>
    <xf numFmtId="4" fontId="41" fillId="0" borderId="0" xfId="79" applyNumberFormat="1" applyFont="1" applyBorder="1" applyAlignment="1">
      <alignment vertical="top" shrinkToFit="1"/>
    </xf>
    <xf numFmtId="0" fontId="41" fillId="0" borderId="0" xfId="79" applyFont="1"/>
    <xf numFmtId="0" fontId="41" fillId="0" borderId="0" xfId="79" applyFont="1" applyFill="1"/>
    <xf numFmtId="0" fontId="41" fillId="0" borderId="32" xfId="79" applyFont="1" applyBorder="1" applyAlignment="1">
      <alignment vertical="top"/>
    </xf>
    <xf numFmtId="49" fontId="41" fillId="0" borderId="13" xfId="79" applyNumberFormat="1" applyFont="1" applyBorder="1" applyAlignment="1">
      <alignment vertical="top"/>
    </xf>
    <xf numFmtId="49" fontId="41" fillId="0" borderId="13" xfId="79" applyNumberFormat="1" applyFont="1" applyBorder="1" applyAlignment="1">
      <alignment horizontal="left" vertical="top" wrapText="1"/>
    </xf>
    <xf numFmtId="0" fontId="41" fillId="0" borderId="13" xfId="79" applyFont="1" applyBorder="1" applyAlignment="1">
      <alignment horizontal="center" vertical="top" shrinkToFit="1"/>
    </xf>
    <xf numFmtId="175" fontId="41" fillId="0" borderId="13" xfId="79" applyNumberFormat="1" applyFont="1" applyBorder="1" applyAlignment="1">
      <alignment vertical="top" shrinkToFit="1"/>
    </xf>
    <xf numFmtId="4" fontId="41" fillId="0" borderId="13" xfId="79" applyNumberFormat="1" applyFont="1" applyBorder="1" applyAlignment="1">
      <alignment vertical="top" shrinkToFit="1"/>
    </xf>
    <xf numFmtId="0" fontId="41" fillId="0" borderId="37" xfId="79" applyFont="1" applyBorder="1" applyAlignment="1">
      <alignment vertical="top"/>
    </xf>
    <xf numFmtId="49" fontId="41" fillId="0" borderId="38" xfId="79" applyNumberFormat="1" applyFont="1" applyBorder="1" applyAlignment="1">
      <alignment vertical="top"/>
    </xf>
    <xf numFmtId="49" fontId="41" fillId="0" borderId="38" xfId="79" applyNumberFormat="1" applyFont="1" applyBorder="1" applyAlignment="1">
      <alignment horizontal="left" vertical="top" wrapText="1"/>
    </xf>
    <xf numFmtId="0" fontId="41" fillId="0" borderId="38" xfId="79" applyFont="1" applyBorder="1" applyAlignment="1">
      <alignment horizontal="center" vertical="top" shrinkToFit="1"/>
    </xf>
    <xf numFmtId="175" fontId="41" fillId="0" borderId="38" xfId="79" applyNumberFormat="1" applyFont="1" applyBorder="1" applyAlignment="1">
      <alignment vertical="top" shrinkToFit="1"/>
    </xf>
    <xf numFmtId="4" fontId="41" fillId="0" borderId="38" xfId="79" applyNumberFormat="1" applyFont="1" applyBorder="1" applyAlignment="1">
      <alignment vertical="top" shrinkToFit="1"/>
    </xf>
    <xf numFmtId="4" fontId="41" fillId="0" borderId="39" xfId="79" applyNumberFormat="1" applyFont="1" applyBorder="1" applyAlignment="1">
      <alignment vertical="top" shrinkToFit="1"/>
    </xf>
    <xf numFmtId="49" fontId="4" fillId="0" borderId="0" xfId="79" applyNumberFormat="1" applyAlignment="1">
      <alignment horizontal="left" vertical="top" wrapText="1"/>
    </xf>
    <xf numFmtId="0" fontId="42" fillId="0" borderId="12" xfId="80" applyFont="1" applyFill="1" applyBorder="1" applyAlignment="1">
      <alignment horizontal="center" vertical="center" wrapText="1"/>
    </xf>
    <xf numFmtId="1" fontId="42" fillId="0" borderId="12" xfId="80" applyNumberFormat="1" applyFont="1" applyFill="1" applyBorder="1" applyAlignment="1">
      <alignment horizontal="center" vertical="center" wrapText="1"/>
    </xf>
    <xf numFmtId="0" fontId="42" fillId="0" borderId="27" xfId="80" applyFont="1" applyFill="1" applyBorder="1" applyAlignment="1">
      <alignment horizontal="center" vertical="center"/>
    </xf>
    <xf numFmtId="0" fontId="43" fillId="0" borderId="40" xfId="80" applyFont="1" applyFill="1" applyBorder="1" applyAlignment="1">
      <alignment horizontal="center" vertical="center"/>
    </xf>
    <xf numFmtId="1" fontId="43" fillId="0" borderId="40" xfId="80" applyNumberFormat="1" applyFont="1" applyFill="1" applyBorder="1" applyAlignment="1">
      <alignment horizontal="center" vertical="center"/>
    </xf>
    <xf numFmtId="174" fontId="43" fillId="0" borderId="40" xfId="80" applyNumberFormat="1" applyFont="1" applyFill="1" applyBorder="1" applyAlignment="1">
      <alignment vertical="center"/>
    </xf>
    <xf numFmtId="174" fontId="43" fillId="0" borderId="8" xfId="80" applyNumberFormat="1" applyFont="1" applyFill="1" applyBorder="1" applyAlignment="1">
      <alignment horizontal="right" vertical="center"/>
    </xf>
    <xf numFmtId="0" fontId="28" fillId="0" borderId="26" xfId="80" applyFont="1" applyFill="1" applyBorder="1" applyAlignment="1">
      <alignment horizontal="left" vertical="center"/>
    </xf>
    <xf numFmtId="1" fontId="28" fillId="0" borderId="26" xfId="80" applyNumberFormat="1" applyFont="1" applyFill="1" applyBorder="1" applyAlignment="1">
      <alignment horizontal="center" vertical="center" wrapText="1"/>
    </xf>
    <xf numFmtId="0" fontId="28" fillId="0" borderId="26" xfId="80" applyFont="1" applyFill="1" applyBorder="1" applyAlignment="1">
      <alignment horizontal="center" vertical="center" wrapText="1"/>
    </xf>
    <xf numFmtId="174" fontId="28" fillId="0" borderId="27" xfId="80" applyNumberFormat="1" applyFont="1" applyFill="1" applyBorder="1" applyAlignment="1">
      <alignment horizontal="right" vertical="center"/>
    </xf>
    <xf numFmtId="0" fontId="4" fillId="0" borderId="0" xfId="80" applyFont="1" applyFill="1"/>
    <xf numFmtId="0" fontId="44" fillId="0" borderId="0" xfId="1" applyFont="1"/>
    <xf numFmtId="1" fontId="44" fillId="0" borderId="0" xfId="1" applyNumberFormat="1" applyFont="1" applyAlignment="1">
      <alignment horizontal="center"/>
    </xf>
    <xf numFmtId="0" fontId="37" fillId="0" borderId="0" xfId="80" applyFont="1"/>
    <xf numFmtId="0" fontId="3" fillId="0" borderId="0" xfId="80" applyFont="1" applyAlignment="1">
      <alignment wrapText="1"/>
    </xf>
    <xf numFmtId="0" fontId="3" fillId="0" borderId="0" xfId="80" applyFont="1"/>
    <xf numFmtId="1" fontId="3" fillId="0" borderId="0" xfId="80" applyNumberFormat="1" applyFont="1" applyAlignment="1">
      <alignment horizontal="center"/>
    </xf>
    <xf numFmtId="176" fontId="3" fillId="0" borderId="0" xfId="80" applyNumberFormat="1" applyFont="1"/>
    <xf numFmtId="0" fontId="43" fillId="0" borderId="0" xfId="80" applyFont="1"/>
    <xf numFmtId="0" fontId="37" fillId="0" borderId="0" xfId="80" applyFont="1" applyFill="1"/>
    <xf numFmtId="0" fontId="43" fillId="0" borderId="0" xfId="80" applyFont="1" applyFill="1"/>
    <xf numFmtId="0" fontId="3" fillId="0" borderId="0" xfId="80" applyFont="1" applyFill="1"/>
    <xf numFmtId="0" fontId="42" fillId="0" borderId="7" xfId="80" applyFont="1" applyFill="1" applyBorder="1" applyAlignment="1">
      <alignment horizontal="left" vertical="center" wrapText="1"/>
    </xf>
    <xf numFmtId="0" fontId="42" fillId="0" borderId="40" xfId="80" applyFont="1" applyFill="1" applyBorder="1" applyAlignment="1">
      <alignment horizontal="center" vertical="center" wrapText="1"/>
    </xf>
    <xf numFmtId="1" fontId="42" fillId="0" borderId="40" xfId="80" applyNumberFormat="1" applyFont="1" applyFill="1" applyBorder="1" applyAlignment="1">
      <alignment horizontal="center" vertical="center" wrapText="1"/>
    </xf>
    <xf numFmtId="174" fontId="42" fillId="0" borderId="8" xfId="80" applyNumberFormat="1" applyFont="1" applyFill="1" applyBorder="1" applyAlignment="1">
      <alignment horizontal="right" vertical="center"/>
    </xf>
    <xf numFmtId="0" fontId="37" fillId="0" borderId="0" xfId="80" applyFont="1" applyBorder="1"/>
    <xf numFmtId="0" fontId="43" fillId="0" borderId="7" xfId="80" applyFont="1" applyFill="1" applyBorder="1" applyAlignment="1">
      <alignment vertical="center" wrapText="1"/>
    </xf>
    <xf numFmtId="0" fontId="43" fillId="0" borderId="0" xfId="80" applyFont="1" applyBorder="1"/>
    <xf numFmtId="0" fontId="3" fillId="0" borderId="0" xfId="80" applyFont="1" applyBorder="1"/>
    <xf numFmtId="0" fontId="43" fillId="0" borderId="28" xfId="80" applyFont="1" applyFill="1" applyBorder="1" applyAlignment="1">
      <alignment vertical="center" wrapText="1"/>
    </xf>
    <xf numFmtId="0" fontId="43" fillId="0" borderId="41" xfId="80" applyFont="1" applyFill="1" applyBorder="1" applyAlignment="1">
      <alignment horizontal="center" vertical="center"/>
    </xf>
    <xf numFmtId="1" fontId="43" fillId="0" borderId="41" xfId="80" applyNumberFormat="1" applyFont="1" applyFill="1" applyBorder="1" applyAlignment="1">
      <alignment horizontal="center" vertical="center"/>
    </xf>
    <xf numFmtId="174" fontId="43" fillId="0" borderId="41" xfId="80" applyNumberFormat="1" applyFont="1" applyFill="1" applyBorder="1" applyAlignment="1">
      <alignment vertical="center"/>
    </xf>
    <xf numFmtId="174" fontId="43" fillId="0" borderId="30" xfId="80" applyNumberFormat="1" applyFont="1" applyFill="1" applyBorder="1" applyAlignment="1">
      <alignment horizontal="right" vertical="center"/>
    </xf>
    <xf numFmtId="0" fontId="42" fillId="0" borderId="7" xfId="80" applyFont="1" applyFill="1" applyBorder="1" applyAlignment="1">
      <alignment vertical="center" wrapText="1"/>
    </xf>
    <xf numFmtId="0" fontId="37" fillId="0" borderId="0" xfId="80" applyFont="1" applyFill="1" applyBorder="1"/>
    <xf numFmtId="0" fontId="43" fillId="0" borderId="0" xfId="80" applyFont="1" applyFill="1" applyBorder="1"/>
    <xf numFmtId="0" fontId="4" fillId="0" borderId="0" xfId="80" applyFont="1" applyFill="1" applyBorder="1"/>
    <xf numFmtId="0" fontId="28" fillId="0" borderId="25" xfId="80" applyFont="1" applyFill="1" applyBorder="1" applyAlignment="1">
      <alignment horizontal="left" vertical="center" wrapText="1"/>
    </xf>
    <xf numFmtId="176" fontId="37" fillId="0" borderId="0" xfId="80" applyNumberFormat="1" applyFont="1"/>
    <xf numFmtId="0" fontId="44" fillId="0" borderId="0" xfId="1" applyFont="1" applyAlignment="1">
      <alignment wrapText="1"/>
    </xf>
    <xf numFmtId="176" fontId="43" fillId="0" borderId="0" xfId="80" applyNumberFormat="1" applyFont="1"/>
    <xf numFmtId="0" fontId="4" fillId="0" borderId="0" xfId="79" applyFill="1"/>
    <xf numFmtId="0" fontId="28" fillId="0" borderId="0" xfId="1821" applyFont="1"/>
    <xf numFmtId="0" fontId="4" fillId="0" borderId="0" xfId="1821"/>
    <xf numFmtId="0" fontId="4" fillId="0" borderId="0" xfId="1821" applyAlignment="1">
      <alignment vertical="top"/>
    </xf>
    <xf numFmtId="0" fontId="4" fillId="0" borderId="3" xfId="1821" applyBorder="1" applyAlignment="1">
      <alignment vertical="center"/>
    </xf>
    <xf numFmtId="49" fontId="4" fillId="0" borderId="20" xfId="1821" applyNumberFormat="1" applyBorder="1" applyAlignment="1">
      <alignment vertical="center"/>
    </xf>
    <xf numFmtId="49" fontId="4" fillId="0" borderId="0" xfId="1821" applyNumberFormat="1" applyAlignment="1">
      <alignment vertical="top"/>
    </xf>
    <xf numFmtId="49" fontId="4" fillId="0" borderId="0" xfId="1821" applyNumberFormat="1" applyAlignment="1">
      <alignment vertical="top" wrapText="1"/>
    </xf>
    <xf numFmtId="0" fontId="4" fillId="0" borderId="0" xfId="1821" applyAlignment="1">
      <alignment horizontal="center" vertical="top"/>
    </xf>
    <xf numFmtId="0" fontId="4" fillId="0" borderId="0" xfId="1821" applyAlignment="1">
      <alignment vertical="top" wrapText="1"/>
    </xf>
    <xf numFmtId="4" fontId="41" fillId="0" borderId="0" xfId="79" applyNumberFormat="1" applyFont="1"/>
    <xf numFmtId="4" fontId="41" fillId="40" borderId="38" xfId="79" applyNumberFormat="1" applyFont="1" applyFill="1" applyBorder="1" applyAlignment="1" applyProtection="1">
      <alignment vertical="top" shrinkToFit="1"/>
      <protection locked="0"/>
    </xf>
    <xf numFmtId="4" fontId="41" fillId="40" borderId="35" xfId="79" applyNumberFormat="1" applyFont="1" applyFill="1" applyBorder="1" applyAlignment="1" applyProtection="1">
      <alignment vertical="top" shrinkToFit="1"/>
      <protection locked="0"/>
    </xf>
    <xf numFmtId="4" fontId="41" fillId="40" borderId="13" xfId="79" applyNumberFormat="1" applyFont="1" applyFill="1" applyBorder="1" applyAlignment="1" applyProtection="1">
      <alignment vertical="top" shrinkToFit="1"/>
      <protection locked="0"/>
    </xf>
    <xf numFmtId="0" fontId="4" fillId="0" borderId="3" xfId="79" applyFill="1" applyBorder="1"/>
    <xf numFmtId="49" fontId="4" fillId="0" borderId="3" xfId="79" applyNumberFormat="1" applyFill="1" applyBorder="1"/>
    <xf numFmtId="0" fontId="4" fillId="0" borderId="3" xfId="79" applyFill="1" applyBorder="1" applyAlignment="1">
      <alignment horizontal="center"/>
    </xf>
    <xf numFmtId="0" fontId="4" fillId="0" borderId="21" xfId="79" applyFill="1" applyBorder="1"/>
    <xf numFmtId="0" fontId="4" fillId="0" borderId="3" xfId="79" applyFill="1" applyBorder="1" applyAlignment="1">
      <alignment wrapText="1"/>
    </xf>
    <xf numFmtId="0" fontId="4" fillId="0" borderId="0" xfId="79" applyFill="1" applyAlignment="1">
      <alignment vertical="top"/>
    </xf>
    <xf numFmtId="49" fontId="4" fillId="0" borderId="0" xfId="79" applyNumberFormat="1" applyFill="1" applyAlignment="1">
      <alignment vertical="top"/>
    </xf>
    <xf numFmtId="0" fontId="4" fillId="0" borderId="0" xfId="79" applyFill="1" applyAlignment="1">
      <alignment horizontal="center" vertical="top"/>
    </xf>
    <xf numFmtId="175" fontId="4" fillId="0" borderId="0" xfId="79" applyNumberFormat="1" applyFill="1" applyAlignment="1">
      <alignment vertical="top"/>
    </xf>
    <xf numFmtId="4" fontId="4" fillId="0" borderId="0" xfId="79" applyNumberFormat="1" applyFill="1" applyAlignment="1">
      <alignment vertical="top"/>
    </xf>
    <xf numFmtId="0" fontId="23" fillId="0" borderId="32" xfId="79" applyFont="1" applyFill="1" applyBorder="1" applyAlignment="1">
      <alignment vertical="top"/>
    </xf>
    <xf numFmtId="49" fontId="23" fillId="0" borderId="13" xfId="79" applyNumberFormat="1" applyFont="1" applyFill="1" applyBorder="1" applyAlignment="1">
      <alignment vertical="top"/>
    </xf>
    <xf numFmtId="49" fontId="23" fillId="0" borderId="13" xfId="79" applyNumberFormat="1" applyFont="1" applyFill="1" applyBorder="1" applyAlignment="1">
      <alignment horizontal="left" vertical="top" wrapText="1"/>
    </xf>
    <xf numFmtId="0" fontId="23" fillId="0" borderId="13" xfId="79" applyFont="1" applyFill="1" applyBorder="1" applyAlignment="1">
      <alignment horizontal="center" vertical="top" shrinkToFit="1"/>
    </xf>
    <xf numFmtId="175" fontId="23" fillId="0" borderId="13" xfId="79" applyNumberFormat="1" applyFont="1" applyFill="1" applyBorder="1" applyAlignment="1">
      <alignment vertical="top" shrinkToFit="1"/>
    </xf>
    <xf numFmtId="4" fontId="23" fillId="0" borderId="13" xfId="79" applyNumberFormat="1" applyFont="1" applyFill="1" applyBorder="1" applyAlignment="1">
      <alignment vertical="top" shrinkToFit="1"/>
    </xf>
    <xf numFmtId="4" fontId="23" fillId="0" borderId="33" xfId="79" applyNumberFormat="1" applyFont="1" applyFill="1" applyBorder="1" applyAlignment="1">
      <alignment vertical="top" shrinkToFit="1"/>
    </xf>
    <xf numFmtId="0" fontId="3" fillId="0" borderId="3" xfId="79" applyFont="1" applyFill="1" applyBorder="1" applyAlignment="1">
      <alignment vertical="center"/>
    </xf>
    <xf numFmtId="49" fontId="4" fillId="0" borderId="20" xfId="79" applyNumberFormat="1" applyFill="1" applyBorder="1" applyAlignment="1">
      <alignment vertical="center"/>
    </xf>
    <xf numFmtId="4" fontId="23" fillId="0" borderId="0" xfId="79" applyNumberFormat="1" applyFont="1" applyFill="1" applyBorder="1" applyAlignment="1">
      <alignment vertical="top" shrinkToFit="1"/>
    </xf>
    <xf numFmtId="4" fontId="41" fillId="0" borderId="0" xfId="79" applyNumberFormat="1" applyFont="1" applyFill="1"/>
    <xf numFmtId="174" fontId="43" fillId="40" borderId="40" xfId="80" applyNumberFormat="1" applyFont="1" applyFill="1" applyBorder="1" applyAlignment="1" applyProtection="1">
      <alignment vertical="center"/>
      <protection locked="0"/>
    </xf>
    <xf numFmtId="0" fontId="42" fillId="0" borderId="25" xfId="80" applyFont="1" applyFill="1" applyBorder="1" applyAlignment="1">
      <alignment horizontal="center" vertical="center" wrapText="1"/>
    </xf>
    <xf numFmtId="0" fontId="31" fillId="0" borderId="7" xfId="79" applyFont="1" applyFill="1" applyBorder="1" applyAlignment="1">
      <alignment horizontal="left" vertical="center" indent="1"/>
    </xf>
    <xf numFmtId="0" fontId="4" fillId="0" borderId="0" xfId="79" applyFill="1" applyBorder="1"/>
    <xf numFmtId="49" fontId="32" fillId="0" borderId="0" xfId="79" applyNumberFormat="1" applyFont="1" applyFill="1" applyBorder="1" applyAlignment="1">
      <alignment horizontal="left" vertical="center"/>
    </xf>
    <xf numFmtId="0" fontId="4" fillId="0" borderId="7" xfId="79" applyFont="1" applyFill="1" applyBorder="1" applyAlignment="1">
      <alignment horizontal="left" vertical="center" indent="1"/>
    </xf>
    <xf numFmtId="49" fontId="28" fillId="0" borderId="0" xfId="79" applyNumberFormat="1" applyFont="1" applyFill="1" applyBorder="1" applyAlignment="1">
      <alignment horizontal="left" vertical="center"/>
    </xf>
    <xf numFmtId="0" fontId="4" fillId="0" borderId="15" xfId="79" applyFont="1" applyFill="1" applyBorder="1" applyAlignment="1">
      <alignment horizontal="left" vertical="center" indent="1"/>
    </xf>
    <xf numFmtId="0" fontId="4" fillId="0" borderId="16" xfId="79" applyFont="1" applyFill="1" applyBorder="1"/>
    <xf numFmtId="49" fontId="28" fillId="0" borderId="16" xfId="79" applyNumberFormat="1" applyFont="1" applyFill="1" applyBorder="1" applyAlignment="1">
      <alignment horizontal="left" vertical="center"/>
    </xf>
    <xf numFmtId="0" fontId="35" fillId="0" borderId="25" xfId="79" applyFont="1" applyFill="1" applyBorder="1" applyAlignment="1">
      <alignment horizontal="left" vertical="center" indent="1"/>
    </xf>
    <xf numFmtId="0" fontId="4" fillId="0" borderId="26" xfId="79" applyFill="1" applyBorder="1"/>
    <xf numFmtId="49" fontId="28" fillId="0" borderId="27" xfId="79" applyNumberFormat="1" applyFont="1" applyFill="1" applyBorder="1" applyAlignment="1">
      <alignment horizontal="left" vertical="center"/>
    </xf>
    <xf numFmtId="0" fontId="28" fillId="0" borderId="0" xfId="79" applyFont="1" applyBorder="1" applyAlignment="1">
      <alignment horizontal="left" vertical="center"/>
    </xf>
    <xf numFmtId="0" fontId="30" fillId="0" borderId="9" xfId="79" applyFont="1" applyBorder="1" applyAlignment="1">
      <alignment horizontal="center" vertical="center"/>
    </xf>
    <xf numFmtId="0" fontId="30" fillId="0" borderId="10" xfId="79" applyFont="1" applyBorder="1" applyAlignment="1">
      <alignment horizontal="center" vertical="center"/>
    </xf>
    <xf numFmtId="0" fontId="30" fillId="0" borderId="11" xfId="79" applyFont="1" applyBorder="1" applyAlignment="1">
      <alignment horizontal="center" vertical="center"/>
    </xf>
    <xf numFmtId="49" fontId="32" fillId="0" borderId="13" xfId="79" applyNumberFormat="1" applyFont="1" applyFill="1" applyBorder="1" applyAlignment="1">
      <alignment horizontal="left" vertical="center" wrapText="1"/>
    </xf>
    <xf numFmtId="0" fontId="4" fillId="0" borderId="13" xfId="79" applyFill="1" applyBorder="1" applyAlignment="1">
      <alignment wrapText="1"/>
    </xf>
    <xf numFmtId="0" fontId="4" fillId="0" borderId="14" xfId="79" applyFill="1" applyBorder="1" applyAlignment="1">
      <alignment wrapText="1"/>
    </xf>
    <xf numFmtId="49" fontId="28" fillId="0" borderId="0" xfId="79" applyNumberFormat="1" applyFont="1" applyFill="1" applyBorder="1" applyAlignment="1">
      <alignment horizontal="left" vertical="center" wrapText="1"/>
    </xf>
    <xf numFmtId="0" fontId="4" fillId="0" borderId="0" xfId="79" applyFill="1" applyAlignment="1">
      <alignment wrapText="1"/>
    </xf>
    <xf numFmtId="0" fontId="4" fillId="0" borderId="8" xfId="79" applyFill="1" applyBorder="1" applyAlignment="1">
      <alignment wrapText="1"/>
    </xf>
    <xf numFmtId="49" fontId="28" fillId="0" borderId="16" xfId="79" applyNumberFormat="1" applyFont="1" applyFill="1" applyBorder="1" applyAlignment="1">
      <alignment horizontal="left" vertical="center" wrapText="1"/>
    </xf>
    <xf numFmtId="0" fontId="28" fillId="0" borderId="16" xfId="79" applyFont="1" applyFill="1" applyBorder="1" applyAlignment="1">
      <alignment horizontal="left" vertical="center" wrapText="1"/>
    </xf>
    <xf numFmtId="0" fontId="28" fillId="0" borderId="17" xfId="79" applyFont="1" applyFill="1" applyBorder="1" applyAlignment="1">
      <alignment horizontal="left" vertical="center" wrapText="1"/>
    </xf>
    <xf numFmtId="0" fontId="28" fillId="0" borderId="13" xfId="79" applyFont="1" applyBorder="1" applyAlignment="1">
      <alignment horizontal="left" vertical="center"/>
    </xf>
    <xf numFmtId="0" fontId="28" fillId="0" borderId="16" xfId="79" applyFont="1" applyBorder="1" applyAlignment="1">
      <alignment horizontal="left" vertical="center"/>
    </xf>
    <xf numFmtId="0" fontId="4" fillId="0" borderId="16" xfId="79" applyBorder="1" applyAlignment="1">
      <alignment horizontal="left" vertical="center"/>
    </xf>
    <xf numFmtId="1" fontId="4" fillId="0" borderId="16" xfId="79" applyNumberFormat="1" applyFont="1" applyBorder="1" applyAlignment="1">
      <alignment horizontal="right" indent="1"/>
    </xf>
    <xf numFmtId="0" fontId="4" fillId="0" borderId="16" xfId="79" applyFont="1" applyBorder="1" applyAlignment="1">
      <alignment horizontal="right" indent="1"/>
    </xf>
    <xf numFmtId="0" fontId="4" fillId="0" borderId="17" xfId="79" applyFont="1" applyBorder="1" applyAlignment="1">
      <alignment horizontal="right" indent="1"/>
    </xf>
    <xf numFmtId="4" fontId="33" fillId="0" borderId="21" xfId="79" applyNumberFormat="1" applyFont="1" applyBorder="1" applyAlignment="1">
      <alignment horizontal="right" vertical="center" indent="1"/>
    </xf>
    <xf numFmtId="4" fontId="33" fillId="0" borderId="22" xfId="79" applyNumberFormat="1" applyFont="1" applyBorder="1" applyAlignment="1">
      <alignment horizontal="right" vertical="center" indent="1"/>
    </xf>
    <xf numFmtId="4" fontId="33" fillId="0" borderId="23" xfId="79" applyNumberFormat="1" applyFont="1" applyBorder="1" applyAlignment="1">
      <alignment horizontal="right" vertical="center" indent="1"/>
    </xf>
    <xf numFmtId="4" fontId="34" fillId="0" borderId="21" xfId="79" applyNumberFormat="1" applyFont="1" applyBorder="1" applyAlignment="1">
      <alignment vertical="center"/>
    </xf>
    <xf numFmtId="4" fontId="34" fillId="0" borderId="20" xfId="79" applyNumberFormat="1" applyFont="1" applyBorder="1" applyAlignment="1">
      <alignment vertical="center"/>
    </xf>
    <xf numFmtId="4" fontId="34" fillId="0" borderId="21" xfId="79" applyNumberFormat="1" applyFont="1" applyBorder="1" applyAlignment="1">
      <alignment horizontal="right" vertical="center" indent="1"/>
    </xf>
    <xf numFmtId="4" fontId="34" fillId="0" borderId="22" xfId="79" applyNumberFormat="1" applyFont="1" applyBorder="1" applyAlignment="1">
      <alignment horizontal="right" vertical="center" indent="1"/>
    </xf>
    <xf numFmtId="4" fontId="34" fillId="0" borderId="23" xfId="79" applyNumberFormat="1" applyFont="1" applyBorder="1" applyAlignment="1">
      <alignment horizontal="right" vertical="center" indent="1"/>
    </xf>
    <xf numFmtId="4" fontId="34" fillId="0" borderId="21" xfId="79" applyNumberFormat="1" applyFont="1" applyBorder="1" applyAlignment="1">
      <alignment horizontal="right" vertical="center"/>
    </xf>
    <xf numFmtId="4" fontId="34" fillId="0" borderId="20" xfId="79" applyNumberFormat="1" applyFont="1" applyBorder="1" applyAlignment="1">
      <alignment horizontal="right" vertical="center"/>
    </xf>
    <xf numFmtId="4" fontId="34" fillId="0" borderId="24" xfId="79" applyNumberFormat="1" applyFont="1" applyBorder="1" applyAlignment="1">
      <alignment horizontal="right" vertical="center"/>
    </xf>
    <xf numFmtId="4" fontId="34" fillId="0" borderId="16" xfId="79" applyNumberFormat="1" applyFont="1" applyBorder="1" applyAlignment="1">
      <alignment horizontal="right" vertical="center"/>
    </xf>
    <xf numFmtId="4" fontId="34" fillId="40" borderId="13" xfId="79" applyNumberFormat="1" applyFont="1" applyFill="1" applyBorder="1" applyAlignment="1" applyProtection="1">
      <alignment horizontal="right" vertical="center"/>
      <protection locked="0"/>
    </xf>
    <xf numFmtId="4" fontId="36" fillId="6" borderId="26" xfId="79" applyNumberFormat="1" applyFont="1" applyFill="1" applyBorder="1" applyAlignment="1">
      <alignment horizontal="right" vertical="center"/>
    </xf>
    <xf numFmtId="2" fontId="36" fillId="6" borderId="26" xfId="79" applyNumberFormat="1" applyFont="1" applyFill="1" applyBorder="1" applyAlignment="1">
      <alignment horizontal="right" vertical="center"/>
    </xf>
    <xf numFmtId="4" fontId="36" fillId="0" borderId="26" xfId="79" applyNumberFormat="1" applyFont="1" applyFill="1" applyBorder="1" applyAlignment="1">
      <alignment horizontal="right" vertical="center"/>
    </xf>
    <xf numFmtId="0" fontId="28" fillId="0" borderId="16" xfId="79" applyFont="1" applyBorder="1" applyAlignment="1">
      <alignment horizontal="center" vertical="center"/>
    </xf>
    <xf numFmtId="0" fontId="4" fillId="0" borderId="16" xfId="79" applyBorder="1" applyAlignment="1">
      <alignment horizontal="center" vertical="center"/>
    </xf>
    <xf numFmtId="49" fontId="29" fillId="0" borderId="21" xfId="79" applyNumberFormat="1" applyFont="1" applyBorder="1" applyAlignment="1">
      <alignment vertical="center" wrapText="1"/>
    </xf>
    <xf numFmtId="49" fontId="29" fillId="0" borderId="20" xfId="79" applyNumberFormat="1" applyFont="1" applyBorder="1" applyAlignment="1">
      <alignment vertical="center" wrapText="1"/>
    </xf>
    <xf numFmtId="0" fontId="4" fillId="0" borderId="13" xfId="79" applyBorder="1" applyAlignment="1">
      <alignment horizontal="center"/>
    </xf>
    <xf numFmtId="3" fontId="4" fillId="0" borderId="20" xfId="79" applyNumberFormat="1" applyBorder="1" applyAlignment="1">
      <alignment vertical="center"/>
    </xf>
    <xf numFmtId="3" fontId="4" fillId="0" borderId="20" xfId="79" applyNumberFormat="1" applyBorder="1" applyAlignment="1">
      <alignment vertical="center" wrapText="1"/>
    </xf>
    <xf numFmtId="3" fontId="23" fillId="0" borderId="20" xfId="79" applyNumberFormat="1" applyFont="1" applyBorder="1" applyAlignment="1">
      <alignment vertical="center"/>
    </xf>
    <xf numFmtId="3" fontId="23" fillId="0" borderId="20" xfId="79" applyNumberFormat="1" applyFont="1" applyBorder="1" applyAlignment="1">
      <alignment vertical="center" wrapText="1"/>
    </xf>
    <xf numFmtId="3" fontId="4" fillId="6" borderId="21" xfId="79" applyNumberFormat="1" applyFill="1" applyBorder="1" applyAlignment="1">
      <alignment vertical="center"/>
    </xf>
    <xf numFmtId="3" fontId="4" fillId="6" borderId="20" xfId="79" applyNumberFormat="1" applyFill="1" applyBorder="1" applyAlignment="1">
      <alignment vertical="center"/>
    </xf>
    <xf numFmtId="3" fontId="4" fillId="6" borderId="22" xfId="79" applyNumberFormat="1" applyFill="1" applyBorder="1" applyAlignment="1">
      <alignment vertical="center"/>
    </xf>
    <xf numFmtId="0" fontId="35" fillId="0" borderId="0" xfId="79" applyFont="1" applyAlignment="1">
      <alignment horizontal="center"/>
    </xf>
    <xf numFmtId="49" fontId="4" fillId="0" borderId="20" xfId="79" applyNumberFormat="1" applyBorder="1" applyAlignment="1">
      <alignment vertical="center"/>
    </xf>
    <xf numFmtId="0" fontId="4" fillId="0" borderId="20" xfId="79" applyBorder="1" applyAlignment="1">
      <alignment vertical="center"/>
    </xf>
    <xf numFmtId="0" fontId="4" fillId="0" borderId="22" xfId="79" applyBorder="1" applyAlignment="1">
      <alignment vertical="center"/>
    </xf>
    <xf numFmtId="49" fontId="4" fillId="0" borderId="20" xfId="79" applyNumberFormat="1" applyFill="1" applyBorder="1" applyAlignment="1">
      <alignment vertical="center"/>
    </xf>
    <xf numFmtId="0" fontId="4" fillId="0" borderId="20" xfId="79" applyFill="1" applyBorder="1" applyAlignment="1">
      <alignment vertical="center"/>
    </xf>
    <xf numFmtId="0" fontId="4" fillId="0" borderId="22" xfId="79" applyFill="1" applyBorder="1" applyAlignment="1">
      <alignment vertical="center"/>
    </xf>
    <xf numFmtId="0" fontId="4" fillId="0" borderId="0" xfId="79" applyAlignment="1">
      <alignment horizontal="left" vertical="top" wrapText="1"/>
    </xf>
    <xf numFmtId="0" fontId="4" fillId="0" borderId="0" xfId="79" applyAlignment="1">
      <alignment horizontal="left" vertical="top"/>
    </xf>
    <xf numFmtId="4" fontId="4" fillId="0" borderId="0" xfId="79" applyNumberFormat="1" applyAlignment="1">
      <alignment horizontal="center"/>
    </xf>
    <xf numFmtId="0" fontId="3" fillId="0" borderId="0" xfId="80" applyFont="1" applyAlignment="1">
      <alignment horizontal="left" vertical="center" wrapText="1"/>
    </xf>
    <xf numFmtId="0" fontId="32" fillId="0" borderId="0" xfId="1821" applyFont="1" applyAlignment="1">
      <alignment horizontal="center" vertical="top"/>
    </xf>
    <xf numFmtId="0" fontId="32" fillId="0" borderId="0" xfId="1821" applyFont="1" applyAlignment="1">
      <alignment horizontal="center" vertical="top" wrapText="1"/>
    </xf>
    <xf numFmtId="49" fontId="4" fillId="0" borderId="20" xfId="1821" applyNumberFormat="1" applyBorder="1" applyAlignment="1">
      <alignment vertical="center" shrinkToFit="1"/>
    </xf>
    <xf numFmtId="49" fontId="4" fillId="0" borderId="22" xfId="1821" applyNumberFormat="1" applyBorder="1" applyAlignment="1">
      <alignment vertical="center" shrinkToFit="1"/>
    </xf>
    <xf numFmtId="0" fontId="29" fillId="5" borderId="0" xfId="1821" applyFont="1" applyFill="1" applyAlignment="1">
      <alignment horizontal="left" wrapText="1"/>
    </xf>
    <xf numFmtId="0" fontId="32" fillId="0" borderId="0" xfId="79" applyFont="1" applyAlignment="1">
      <alignment horizontal="center" vertical="top"/>
    </xf>
    <xf numFmtId="0" fontId="32" fillId="0" borderId="0" xfId="79" applyFont="1" applyAlignment="1">
      <alignment horizontal="center" vertical="top" wrapText="1"/>
    </xf>
    <xf numFmtId="49" fontId="4" fillId="0" borderId="20" xfId="79" applyNumberFormat="1" applyBorder="1" applyAlignment="1">
      <alignment vertical="center" shrinkToFit="1"/>
    </xf>
    <xf numFmtId="49" fontId="4" fillId="0" borderId="22" xfId="79" applyNumberFormat="1" applyBorder="1" applyAlignment="1">
      <alignment vertical="center" shrinkToFit="1"/>
    </xf>
    <xf numFmtId="0" fontId="29" fillId="5" borderId="0" xfId="79" applyFont="1" applyFill="1" applyAlignment="1">
      <alignment horizontal="left" wrapText="1"/>
    </xf>
  </cellXfs>
  <cellStyles count="2006">
    <cellStyle name="_010_P11P003_SWPh4_Cooling machine room_R00" xfId="1425"/>
    <cellStyle name="_011_P11P003_Technology dampers_R00" xfId="1426"/>
    <cellStyle name="_06_FOX_6EX11_soupis_vykonu_100205_revA" xfId="1427"/>
    <cellStyle name="_06_GCZ_BQ_SO_1241_Hruba" xfId="83"/>
    <cellStyle name="_06_GCZ_BQ_SO_1242+1710_Hruba" xfId="84"/>
    <cellStyle name="_06_GCZ_BQ_SO_1510_Hruba" xfId="85"/>
    <cellStyle name="_06_GCZ_BQ_SO_1810_Hruba" xfId="86"/>
    <cellStyle name="_063-PK-05 INTERSPAR Prostějov@" xfId="2"/>
    <cellStyle name="_090118 AIRS (NET) cost estimation excl land leveling" xfId="1428"/>
    <cellStyle name="_090118 AIRS (NET) cost estimation excl land leveling 2" xfId="1429"/>
    <cellStyle name="_090202_KYOCERA II_NET_R03" xfId="1430"/>
    <cellStyle name="_090202_KYOCERA II_NET_R03 2" xfId="1431"/>
    <cellStyle name="_187_06 - HET Rousínov - silnoproud_2" xfId="3"/>
    <cellStyle name="_227-PK-06 RFE-RL_3" xfId="4"/>
    <cellStyle name="_237-DE-02-Interspar-přložka" xfId="5"/>
    <cellStyle name="_259_06 - Radio svobodná Evropa - Silnoproud_rozdíl mezi 60 a 90" xfId="6"/>
    <cellStyle name="_259_06 - RFE - 90%_26.1.2007" xfId="7"/>
    <cellStyle name="_259_06 - RFE - 90%_GT@_JCI_jaj_07.03.2007" xfId="8"/>
    <cellStyle name="_259_06 - RFE - rozdíl mezi 60 a 90_my" xfId="9"/>
    <cellStyle name="_259_06 - RFE - rozdíl mezi 60 a 90_my_varianty" xfId="10"/>
    <cellStyle name="_6VX01" xfId="87"/>
    <cellStyle name="_BOQ_SungWoo_Hitech_PH4_N110243A1_AZKLIMA_Contract" xfId="1432"/>
    <cellStyle name="_DaikinD change work list ME_Re09" xfId="1433"/>
    <cellStyle name="_DaikinD change work list ME_Re10" xfId="1434"/>
    <cellStyle name="_DaikinD change work list ME_Re10 (2)" xfId="1435"/>
    <cellStyle name="_DaikinD change work list ME_Re11" xfId="1436"/>
    <cellStyle name="_DaikinD change work list ME-UP Quality Rooms" xfId="1437"/>
    <cellStyle name="_DDC Process additional works Re02" xfId="1438"/>
    <cellStyle name="_DDC QCrooms change works ME Re00" xfId="1439"/>
    <cellStyle name="_DDC QCrooms change works ME Re00 2" xfId="1440"/>
    <cellStyle name="_DDC QCrooms change works ME Re00_090202_KYOCERA II_NET_R03" xfId="1441"/>
    <cellStyle name="_DDC QCrooms change works ME Re00_090202_KYOCERA II_NET_R03 2" xfId="1442"/>
    <cellStyle name="_DDC QCrooms change works ME Re00_090209 KSE_PhII 決裁書（EU）" xfId="1443"/>
    <cellStyle name="_DDC QCrooms change works ME Re00_090209 KSE_PhII 決裁書（EU） 2" xfId="1444"/>
    <cellStyle name="_DDC QCrooms change works ME Re00_S013 - Liberec_roof CN 13 1 09" xfId="1445"/>
    <cellStyle name="_DDC QCrooms change works ME Re00_S013 - Liberec_roof CN 13 1 09 2" xfId="1446"/>
    <cellStyle name="_ELEKTRO_01_Components_100505" xfId="1447"/>
    <cellStyle name="_F6_BS_SO 01+04_6SX01" xfId="88"/>
    <cellStyle name="_gesamtsummen" xfId="1448"/>
    <cellStyle name="_gesamtsummen_S013 - Liberec_roof CN 13 1 09" xfId="1449"/>
    <cellStyle name="_hilfe-befehl" xfId="1450"/>
    <cellStyle name="_hilfe-befehl_S013 - Liberec_roof CN 13 1 09" xfId="1451"/>
    <cellStyle name="_hilfe-befehl_Unit Cost" xfId="1452"/>
    <cellStyle name="_hilfe-befehl_Unit Cost_S013 - Liberec_roof CN 13 1 09" xfId="1453"/>
    <cellStyle name="_hilfe-befehl_UNIT rate NGK 21.11.2002" xfId="1454"/>
    <cellStyle name="_hilfe-befehl_UNIT rate NGK 21.11.2002_S013 - Liberec_roof CN 13 1 09" xfId="1455"/>
    <cellStyle name="_hilfe-befehl_UNIT rate TMMP Version, 31.01.2003" xfId="1456"/>
    <cellStyle name="_hilfe-befehl_UNIT rate TMMP Version, 31.01.2003_S013 - Liberec_roof CN 13 1 09" xfId="1457"/>
    <cellStyle name="_hilfe-befehl_豊田通商変更見積り25.11.02" xfId="1458"/>
    <cellStyle name="_hilfe-befehl_豊田通商変更見積り25.11.02_S013 - Liberec_roof CN 13 1 09" xfId="1459"/>
    <cellStyle name="_JCI 12-03-2007 PM finální nabídka dle 90% dokumentace" xfId="11"/>
    <cellStyle name="_MaR - Honeywell_60%" xfId="12"/>
    <cellStyle name="_MaR Spectrum_úprava_90%" xfId="13"/>
    <cellStyle name="_N145_05 eml" xfId="14"/>
    <cellStyle name="_Nabídka S0101 17.10.06 Spectrum" xfId="15"/>
    <cellStyle name="_nová" xfId="16"/>
    <cellStyle name="_PERSONAL" xfId="17"/>
    <cellStyle name="_PERSONAL_1" xfId="18"/>
    <cellStyle name="_Rekapitulace Bondy centrum" xfId="19"/>
    <cellStyle name="_Sebranice-Alps Electrtic-324-2007" xfId="1460"/>
    <cellStyle name="_Sešit1" xfId="20"/>
    <cellStyle name="_SO 05_F6_rain wat drain.060531" xfId="89"/>
    <cellStyle name="_SO 16_6VX01_vzduchotechnika" xfId="90"/>
    <cellStyle name="_SO-02 elektroinstalace" xfId="21"/>
    <cellStyle name="_spalte-kommentar" xfId="1461"/>
    <cellStyle name="_spalte-kommentar_S013 - Liberec_roof CN 13 1 09" xfId="1462"/>
    <cellStyle name="_TGSSC2 BOQ (TAKENAKA) 02July2003" xfId="1463"/>
    <cellStyle name="_TI_SO 01_060301_cz_en" xfId="91"/>
    <cellStyle name="_ueber1" xfId="1464"/>
    <cellStyle name="_ueber2" xfId="1465"/>
    <cellStyle name="_ueber3" xfId="1466"/>
    <cellStyle name="_VN pripojka_HET Rousinov" xfId="22"/>
    <cellStyle name="_Výkaz výměr" xfId="1467"/>
    <cellStyle name="_Vykaz vymer RFE_HO_SO 0101" xfId="23"/>
    <cellStyle name="_VZT" xfId="1468"/>
    <cellStyle name="_zeile-berechnung" xfId="1469"/>
    <cellStyle name="_zeile-bezeichner" xfId="1470"/>
    <cellStyle name="_zeile-ergebnis" xfId="1471"/>
    <cellStyle name="_zeile-rechenzeichen" xfId="1472"/>
    <cellStyle name="_zwischensummen" xfId="1473"/>
    <cellStyle name="_zwischensummen_S013 - Liberec_roof CN 13 1 09" xfId="1474"/>
    <cellStyle name="_コピーDaikinD change work list ME_Re09" xfId="1475"/>
    <cellStyle name="1" xfId="1476"/>
    <cellStyle name="1 000 Kč_HW" xfId="24"/>
    <cellStyle name="1_049F_K_CH_Piast_wersja2" xfId="1477"/>
    <cellStyle name="1_049F_K_CH_Piast_wersja2 2" xfId="1478"/>
    <cellStyle name="1_049F_K_CH_Piast_wersja2_S013 - Liberec_roof CN 13 1 09" xfId="1479"/>
    <cellStyle name="1_049F_K_CH_Piast_wersja2_S013 - Liberec_roof CN 13 1 09 2" xfId="1480"/>
    <cellStyle name="1_65203_2000.05.11" xfId="1481"/>
    <cellStyle name="1_65203_2000.05.11 2" xfId="1482"/>
    <cellStyle name="1_65203_2000.05.11_S013 - Liberec_roof CN 13 1 09" xfId="1483"/>
    <cellStyle name="1_65203_2000.05.11_S013 - Liberec_roof CN 13 1 09 2" xfId="1484"/>
    <cellStyle name="1_Ico_12c" xfId="1485"/>
    <cellStyle name="1_Ico_12c 2" xfId="1486"/>
    <cellStyle name="1_Ico_12c_S013 - Liberec_roof CN 13 1 09" xfId="1487"/>
    <cellStyle name="1_Ico_12c_S013 - Liberec_roof CN 13 1 09 2" xfId="1488"/>
    <cellStyle name="1_karta ico maj" xfId="1489"/>
    <cellStyle name="1_karta ico maj 2" xfId="1490"/>
    <cellStyle name="1_karta ico maj_S013 - Liberec_roof CN 13 1 09" xfId="1491"/>
    <cellStyle name="1_karta ico maj_S013 - Liberec_roof CN 13 1 09 2" xfId="1492"/>
    <cellStyle name="1_Kłodzko-szkoleniowy" xfId="1493"/>
    <cellStyle name="1_Kłodzko-szkoleniowy 2" xfId="1494"/>
    <cellStyle name="1_Kłodzko-szkoleniowy_S013 - Liberec_roof CN 13 1 09" xfId="1495"/>
    <cellStyle name="1_Kłodzko-szkoleniowy_S013 - Liberec_roof CN 13 1 09 2" xfId="1496"/>
    <cellStyle name="1D čísla" xfId="1497"/>
    <cellStyle name="20 % – Zvýraznění1 2" xfId="1498"/>
    <cellStyle name="20 % – Zvýraznění1 3" xfId="1499"/>
    <cellStyle name="20 % – Zvýraznění2 2" xfId="1500"/>
    <cellStyle name="20 % – Zvýraznění2 3" xfId="1501"/>
    <cellStyle name="20 % – Zvýraznění3 2" xfId="1502"/>
    <cellStyle name="20 % – Zvýraznění3 3" xfId="1503"/>
    <cellStyle name="20 % – Zvýraznění4 2" xfId="1504"/>
    <cellStyle name="20 % – Zvýraznění4 3" xfId="1505"/>
    <cellStyle name="20 % – Zvýraznění5 2" xfId="1506"/>
    <cellStyle name="20 % – Zvýraznění6 2" xfId="1507"/>
    <cellStyle name="20 % – Zvýraznění6 3" xfId="1508"/>
    <cellStyle name="20 % - zvýraznenie1" xfId="1509"/>
    <cellStyle name="20 % - zvýraznenie2" xfId="1510"/>
    <cellStyle name="20 % - zvýraznenie3" xfId="1511"/>
    <cellStyle name="20 % - zvýraznenie4" xfId="1512"/>
    <cellStyle name="20 % - zvýraznenie5" xfId="1513"/>
    <cellStyle name="20 % - zvýraznenie6" xfId="1514"/>
    <cellStyle name="20% - Accent1" xfId="1515"/>
    <cellStyle name="20% - Accent1 2" xfId="1516"/>
    <cellStyle name="20% - Accent2" xfId="1517"/>
    <cellStyle name="20% - Accent2 2" xfId="1518"/>
    <cellStyle name="20% - Accent3" xfId="1519"/>
    <cellStyle name="20% - Accent3 2" xfId="1520"/>
    <cellStyle name="20% - Accent4" xfId="1521"/>
    <cellStyle name="20% - Accent4 2" xfId="1522"/>
    <cellStyle name="20% - Accent5" xfId="1523"/>
    <cellStyle name="20% - Accent6" xfId="1524"/>
    <cellStyle name="20% - Accent6 2" xfId="1525"/>
    <cellStyle name="2D čísla" xfId="1526"/>
    <cellStyle name="3D čísla" xfId="1527"/>
    <cellStyle name="40 % – Zvýraznění1 2" xfId="1528"/>
    <cellStyle name="40 % – Zvýraznění1 3" xfId="1529"/>
    <cellStyle name="40 % – Zvýraznění2 2" xfId="1530"/>
    <cellStyle name="40 % – Zvýraznění3 2" xfId="1531"/>
    <cellStyle name="40 % – Zvýraznění3 3" xfId="1532"/>
    <cellStyle name="40 % – Zvýraznění4 2" xfId="1533"/>
    <cellStyle name="40 % – Zvýraznění4 3" xfId="1534"/>
    <cellStyle name="40 % – Zvýraznění5 2" xfId="1535"/>
    <cellStyle name="40 % – Zvýraznění5 3" xfId="1536"/>
    <cellStyle name="40 % – Zvýraznění6 2" xfId="1537"/>
    <cellStyle name="40 % – Zvýraznění6 3" xfId="1538"/>
    <cellStyle name="40 % - zvýraznenie1" xfId="1539"/>
    <cellStyle name="40 % - zvýraznenie2" xfId="1540"/>
    <cellStyle name="40 % - zvýraznenie3" xfId="1541"/>
    <cellStyle name="40 % - zvýraznenie4" xfId="1542"/>
    <cellStyle name="40 % - zvýraznenie5" xfId="1543"/>
    <cellStyle name="40 % - zvýraznenie6" xfId="1544"/>
    <cellStyle name="40% - Accent1" xfId="1545"/>
    <cellStyle name="40% - Accent1 2" xfId="1546"/>
    <cellStyle name="40% - Accent2" xfId="1547"/>
    <cellStyle name="40% - Accent3" xfId="1548"/>
    <cellStyle name="40% - Accent3 2" xfId="1549"/>
    <cellStyle name="40% - Accent4" xfId="1550"/>
    <cellStyle name="40% - Accent4 2" xfId="1551"/>
    <cellStyle name="40% - Accent5" xfId="1552"/>
    <cellStyle name="40% - Accent5 2" xfId="1553"/>
    <cellStyle name="40% - Accent6" xfId="1554"/>
    <cellStyle name="40% - Accent6 2" xfId="1555"/>
    <cellStyle name="60 % – Zvýraznění1 2" xfId="1556"/>
    <cellStyle name="60 % – Zvýraznění1 3" xfId="1557"/>
    <cellStyle name="60 % – Zvýraznění2 2" xfId="1558"/>
    <cellStyle name="60 % – Zvýraznění2 3" xfId="1559"/>
    <cellStyle name="60 % – Zvýraznění3 2" xfId="1560"/>
    <cellStyle name="60 % – Zvýraznění3 3" xfId="1561"/>
    <cellStyle name="60 % – Zvýraznění4 2" xfId="1562"/>
    <cellStyle name="60 % – Zvýraznění4 3" xfId="1563"/>
    <cellStyle name="60 % – Zvýraznění5 2" xfId="1564"/>
    <cellStyle name="60 % – Zvýraznění5 3" xfId="1565"/>
    <cellStyle name="60 % – Zvýraznění6 2" xfId="1566"/>
    <cellStyle name="60 % – Zvýraznění6 3" xfId="1567"/>
    <cellStyle name="60 % - zvýraznenie1" xfId="1568"/>
    <cellStyle name="60 % - zvýraznenie2" xfId="1569"/>
    <cellStyle name="60 % - zvýraznenie3" xfId="1570"/>
    <cellStyle name="60 % - zvýraznenie4" xfId="1571"/>
    <cellStyle name="60 % - zvýraznenie5" xfId="1572"/>
    <cellStyle name="60 % - zvýraznenie6" xfId="1573"/>
    <cellStyle name="60% - Accent1" xfId="1574"/>
    <cellStyle name="60% - Accent1 2" xfId="1575"/>
    <cellStyle name="60% - Accent2" xfId="1576"/>
    <cellStyle name="60% - Accent2 2" xfId="1577"/>
    <cellStyle name="60% - Accent3" xfId="1578"/>
    <cellStyle name="60% - Accent3 2" xfId="1579"/>
    <cellStyle name="60% - Accent4" xfId="1580"/>
    <cellStyle name="60% - Accent4 2" xfId="1581"/>
    <cellStyle name="60% - Accent5" xfId="1582"/>
    <cellStyle name="60% - Accent5 2" xfId="1583"/>
    <cellStyle name="60% - Accent6" xfId="1584"/>
    <cellStyle name="60% - Accent6 2" xfId="1585"/>
    <cellStyle name="Accent1" xfId="1586"/>
    <cellStyle name="Accent1 2" xfId="1587"/>
    <cellStyle name="Accent2" xfId="1588"/>
    <cellStyle name="Accent2 2" xfId="1589"/>
    <cellStyle name="Accent3" xfId="1590"/>
    <cellStyle name="Accent3 2" xfId="1591"/>
    <cellStyle name="Accent4" xfId="1592"/>
    <cellStyle name="Accent4 2" xfId="1593"/>
    <cellStyle name="Accent5" xfId="1594"/>
    <cellStyle name="Accent6" xfId="1595"/>
    <cellStyle name="Accent6 2" xfId="1596"/>
    <cellStyle name="Bad" xfId="1597"/>
    <cellStyle name="Bad 2" xfId="1598"/>
    <cellStyle name="bezčárky_" xfId="1599"/>
    <cellStyle name="Bold" xfId="1600"/>
    <cellStyle name="bUDGET  96" xfId="1601"/>
    <cellStyle name="bUDGET  96 2" xfId="1602"/>
    <cellStyle name="Calculation" xfId="1603"/>
    <cellStyle name="Calculation 2" xfId="1604"/>
    <cellStyle name="cargill9" xfId="1605"/>
    <cellStyle name="Celá čísla" xfId="1606"/>
    <cellStyle name="Celkem 2" xfId="1607"/>
    <cellStyle name="Celkem 3" xfId="1608"/>
    <cellStyle name="cena" xfId="25"/>
    <cellStyle name="cena 2" xfId="71"/>
    <cellStyle name="Comma [0]_laroux" xfId="26"/>
    <cellStyle name="Comma_laroux" xfId="27"/>
    <cellStyle name="Comma0" xfId="1609"/>
    <cellStyle name="Currency [0]_laroux" xfId="28"/>
    <cellStyle name="Currency_laroux" xfId="29"/>
    <cellStyle name="Currency0" xfId="1610"/>
    <cellStyle name="Čárka 2" xfId="72"/>
    <cellStyle name="čárky [0]_HW" xfId="30"/>
    <cellStyle name="Čárky bez des. míst 2" xfId="1611"/>
    <cellStyle name="číslo.00_" xfId="1612"/>
    <cellStyle name="Date" xfId="31"/>
    <cellStyle name="Dobrá" xfId="1613"/>
    <cellStyle name="Dziesiętny [0]_laroux" xfId="32"/>
    <cellStyle name="Dziesiętny_laroux" xfId="33"/>
    <cellStyle name="Euro" xfId="1614"/>
    <cellStyle name="Euro 2" xfId="1615"/>
    <cellStyle name="Explanatory Text" xfId="1616"/>
    <cellStyle name="Fixed" xfId="34"/>
    <cellStyle name="fnRegressQ" xfId="92"/>
    <cellStyle name="fnRegressQ 2" xfId="1617"/>
    <cellStyle name="fnRegressQ 2 2" xfId="1618"/>
    <cellStyle name="fnRegressQ 3" xfId="1619"/>
    <cellStyle name="fnRegressQ 3 2" xfId="1620"/>
    <cellStyle name="fnRegressQ 3 3" xfId="1621"/>
    <cellStyle name="Good" xfId="1622"/>
    <cellStyle name="Good 2" xfId="1623"/>
    <cellStyle name="Heading 1" xfId="1624"/>
    <cellStyle name="Heading 1 2" xfId="1625"/>
    <cellStyle name="Heading 1 3" xfId="1626"/>
    <cellStyle name="Heading 2" xfId="1627"/>
    <cellStyle name="Heading 2 2" xfId="1628"/>
    <cellStyle name="Heading 2 3" xfId="1629"/>
    <cellStyle name="Heading 3" xfId="1630"/>
    <cellStyle name="Heading 3 2" xfId="1631"/>
    <cellStyle name="Heading 4" xfId="1632"/>
    <cellStyle name="Heading 4 2" xfId="1633"/>
    <cellStyle name="HEADING1" xfId="35"/>
    <cellStyle name="HEADING2" xfId="36"/>
    <cellStyle name="Headline I" xfId="37"/>
    <cellStyle name="Headline II" xfId="38"/>
    <cellStyle name="Hiperłącze_Electrical" xfId="1634"/>
    <cellStyle name="Hlavička" xfId="1635"/>
    <cellStyle name="Honeywell" xfId="39"/>
    <cellStyle name="Hypertextový odkaz 2" xfId="93"/>
    <cellStyle name="Hypertextový odkaz 2 2" xfId="1636"/>
    <cellStyle name="Hypertextový odkaz 2 2 2" xfId="1637"/>
    <cellStyle name="Hypertextový odkaz 2 2 2 2" xfId="1638"/>
    <cellStyle name="Hypertextový odkaz 2 2 2 3" xfId="1639"/>
    <cellStyle name="Hypertextový odkaz 2 2 3" xfId="1640"/>
    <cellStyle name="Hypertextový odkaz 2 2 3 2" xfId="1641"/>
    <cellStyle name="Hypertextový odkaz 2 2 3 2 2" xfId="1642"/>
    <cellStyle name="Hypertextový odkaz 2 2 3 2 3" xfId="1643"/>
    <cellStyle name="Hypertextový odkaz 2 2 3 3" xfId="1644"/>
    <cellStyle name="Hypertextový odkaz 2 2 3 4" xfId="1645"/>
    <cellStyle name="Hypertextový odkaz 2 2 4" xfId="1646"/>
    <cellStyle name="Hypertextový odkaz 2 2 5" xfId="1647"/>
    <cellStyle name="Hypertextový odkaz 2 3" xfId="1648"/>
    <cellStyle name="Hypertextový odkaz 2 3 2" xfId="1649"/>
    <cellStyle name="Hypertextový odkaz 2 3 2 2" xfId="1650"/>
    <cellStyle name="Hypertextový odkaz 2 3 2 2 2" xfId="1651"/>
    <cellStyle name="Hypertextový odkaz 2 3 2 3" xfId="1652"/>
    <cellStyle name="Hypertextový odkaz 2 3 2 3 2" xfId="1653"/>
    <cellStyle name="Hypertextový odkaz 2 3 2 4" xfId="1654"/>
    <cellStyle name="Hypertextový odkaz 2 3 2 4 2" xfId="1655"/>
    <cellStyle name="Hypertextový odkaz 2 3 3" xfId="1656"/>
    <cellStyle name="Hypertextový odkaz 2 3 3 2" xfId="1657"/>
    <cellStyle name="Hypertextový odkaz 2 3 3 2 2" xfId="1658"/>
    <cellStyle name="Hypertextový odkaz 2 3 3 3" xfId="1659"/>
    <cellStyle name="Hypertextový odkaz 2 3 4" xfId="1660"/>
    <cellStyle name="Hypertextový odkaz 2 3 5" xfId="1661"/>
    <cellStyle name="Hypertextový odkaz 2 4" xfId="1662"/>
    <cellStyle name="Hypertextový odkaz 2 4 2" xfId="1663"/>
    <cellStyle name="Hypertextový odkaz 2 4 2 2" xfId="1664"/>
    <cellStyle name="Hypertextový odkaz 2 4 3" xfId="1665"/>
    <cellStyle name="Hypertextový odkaz 2 4 3 2" xfId="1666"/>
    <cellStyle name="Hypertextový odkaz 2 5" xfId="1667"/>
    <cellStyle name="Hypertextový odkaz 2 5 2" xfId="1668"/>
    <cellStyle name="Hypertextový odkaz 2 5 3" xfId="1669"/>
    <cellStyle name="Hypertextový odkaz 2 6" xfId="1670"/>
    <cellStyle name="Hypertextový odkaz 2 6 2" xfId="1671"/>
    <cellStyle name="Hypertextový odkaz 2 7" xfId="1672"/>
    <cellStyle name="Hypertextový odkaz 2 7 2" xfId="1673"/>
    <cellStyle name="Hypertextový odkaz 2 8" xfId="1674"/>
    <cellStyle name="Hypertextový odkaz 2 9" xfId="1675"/>
    <cellStyle name="Hypertextový odkaz 3" xfId="1676"/>
    <cellStyle name="Hypertextový odkaz 3 2" xfId="1677"/>
    <cellStyle name="Hypertextový odkaz 3 2 2" xfId="1678"/>
    <cellStyle name="Hypertextový odkaz 3 2 2 2" xfId="1679"/>
    <cellStyle name="Hypertextový odkaz 3 2 2 2 2" xfId="1680"/>
    <cellStyle name="Hypertextový odkaz 3 2 2 2 2 2" xfId="1681"/>
    <cellStyle name="Hypertextový odkaz 3 2 2 2 3" xfId="1682"/>
    <cellStyle name="Hypertextový odkaz 3 2 2 2 3 2" xfId="1683"/>
    <cellStyle name="Hypertextový odkaz 3 2 2 2 4" xfId="1684"/>
    <cellStyle name="Hypertextový odkaz 3 2 2 3" xfId="1685"/>
    <cellStyle name="Hypertextový odkaz 3 2 2 3 2" xfId="1686"/>
    <cellStyle name="Hypertextový odkaz 3 2 2 3 3" xfId="1687"/>
    <cellStyle name="Hypertextový odkaz 3 2 2 4" xfId="1688"/>
    <cellStyle name="Hypertextový odkaz 3 2 2 4 2" xfId="1689"/>
    <cellStyle name="Hypertextový odkaz 3 2 2 5" xfId="1690"/>
    <cellStyle name="Hypertextový odkaz 3 2 2 5 2" xfId="1691"/>
    <cellStyle name="Hypertextový odkaz 3 2 3" xfId="1692"/>
    <cellStyle name="Hypertextový odkaz 3 2 3 2" xfId="1693"/>
    <cellStyle name="Hypertextový odkaz 3 2 3 2 2" xfId="1694"/>
    <cellStyle name="Hypertextový odkaz 3 2 3 2 2 2" xfId="1695"/>
    <cellStyle name="Hypertextový odkaz 3 2 3 2 2 3" xfId="1696"/>
    <cellStyle name="Hypertextový odkaz 3 2 3 2 3" xfId="1697"/>
    <cellStyle name="Hypertextový odkaz 3 2 3 2 4" xfId="1698"/>
    <cellStyle name="Hypertextový odkaz 3 2 3 2 5" xfId="1699"/>
    <cellStyle name="Hypertextový odkaz 3 2 3 3" xfId="1700"/>
    <cellStyle name="Hypertextový odkaz 3 2 3 3 2" xfId="1701"/>
    <cellStyle name="Hypertextový odkaz 3 2 3 4" xfId="1702"/>
    <cellStyle name="Hypertextový odkaz 3 2 3 4 2" xfId="1703"/>
    <cellStyle name="Hypertextový odkaz 3 2 4" xfId="1704"/>
    <cellStyle name="Hypertextový odkaz 3 2 4 2" xfId="1705"/>
    <cellStyle name="Hypertextový odkaz 3 2 4 2 2" xfId="1706"/>
    <cellStyle name="Hypertextový odkaz 3 2 4 2 3" xfId="1707"/>
    <cellStyle name="Hypertextový odkaz 3 2 4 2 4" xfId="1708"/>
    <cellStyle name="Hypertextový odkaz 3 2 4 3" xfId="1709"/>
    <cellStyle name="Hypertextový odkaz 3 2 4 3 2" xfId="1710"/>
    <cellStyle name="Hypertextový odkaz 3 2 4 4" xfId="1711"/>
    <cellStyle name="Hypertextový odkaz 3 2 5" xfId="1712"/>
    <cellStyle name="Hypertextový odkaz 3 2 5 2" xfId="1713"/>
    <cellStyle name="Hypertextový odkaz 3 2 6" xfId="1714"/>
    <cellStyle name="Hypertextový odkaz 3 2 6 2" xfId="1715"/>
    <cellStyle name="Hypertextový odkaz 3 2 7" xfId="1716"/>
    <cellStyle name="Hypertextový odkaz 3 3" xfId="1717"/>
    <cellStyle name="Hypertextový odkaz 3 3 2" xfId="1718"/>
    <cellStyle name="Hypertextový odkaz 3 3 2 2" xfId="1719"/>
    <cellStyle name="Hypertextový odkaz 3 3 2 3" xfId="1720"/>
    <cellStyle name="Hypertextový odkaz 3 3 2 4" xfId="1721"/>
    <cellStyle name="Hypertextový odkaz 3 3 3" xfId="1722"/>
    <cellStyle name="Hypertextový odkaz 3 3 3 2" xfId="1723"/>
    <cellStyle name="Hypertextový odkaz 3 3 3 3" xfId="1724"/>
    <cellStyle name="Hypertextový odkaz 3 3 4" xfId="1725"/>
    <cellStyle name="Hypertextový odkaz 3 3 4 2" xfId="1726"/>
    <cellStyle name="Hypertextový odkaz 3 3 5" xfId="1727"/>
    <cellStyle name="Hypertextový odkaz 3 3 5 2" xfId="1728"/>
    <cellStyle name="Hypertextový odkaz 3 4" xfId="1729"/>
    <cellStyle name="Hypertextový odkaz 3 4 2" xfId="1730"/>
    <cellStyle name="Hypertextový odkaz 3 4 2 2" xfId="1731"/>
    <cellStyle name="Hypertextový odkaz 3 4 3" xfId="1732"/>
    <cellStyle name="Hypertextový odkaz 3 4 3 2" xfId="1733"/>
    <cellStyle name="Hypertextový odkaz 3 5" xfId="1734"/>
    <cellStyle name="Hypertextový odkaz 3 5 2" xfId="1735"/>
    <cellStyle name="Hypertextový odkaz 3 5 3" xfId="1736"/>
    <cellStyle name="Hypertextový odkaz 3 5 4" xfId="1737"/>
    <cellStyle name="Hypertextový odkaz 3 6" xfId="1738"/>
    <cellStyle name="Hypertextový odkaz 3 6 2" xfId="1739"/>
    <cellStyle name="Hypertextový odkaz 3 7" xfId="1740"/>
    <cellStyle name="Hypertextový odkaz 4" xfId="1741"/>
    <cellStyle name="Hypertextový odkaz 4 2" xfId="1742"/>
    <cellStyle name="Hypertextový odkaz 4 3" xfId="1743"/>
    <cellStyle name="Hypertextový odkaz 4 4" xfId="1744"/>
    <cellStyle name="Hypertextový odkaz 5" xfId="1745"/>
    <cellStyle name="Hypertextový odkaz 5 2" xfId="1746"/>
    <cellStyle name="Check Cell" xfId="1747"/>
    <cellStyle name="Chybně 2" xfId="1748"/>
    <cellStyle name="Input" xfId="1749"/>
    <cellStyle name="Input 2" xfId="1750"/>
    <cellStyle name="Instalace" xfId="40"/>
    <cellStyle name="Italic" xfId="1751"/>
    <cellStyle name="Kontrolná bunka" xfId="1752"/>
    <cellStyle name="Kontrolní buňka 2" xfId="1753"/>
    <cellStyle name="Linked Cell" xfId="1754"/>
    <cellStyle name="Linked Cell 2" xfId="1755"/>
    <cellStyle name="Měna 2" xfId="82"/>
    <cellStyle name="MJPolozky" xfId="41"/>
    <cellStyle name="MnozstviPolozky" xfId="42"/>
    <cellStyle name="NADPIS" xfId="43"/>
    <cellStyle name="Nadpis 1 2" xfId="1756"/>
    <cellStyle name="Nadpis 1 3" xfId="1757"/>
    <cellStyle name="Nadpis 2 2" xfId="1758"/>
    <cellStyle name="Nadpis 2 3" xfId="1759"/>
    <cellStyle name="Nadpis 3 2" xfId="1760"/>
    <cellStyle name="Nadpis 3 3" xfId="1761"/>
    <cellStyle name="Nadpis 4 2" xfId="1762"/>
    <cellStyle name="Nadpis 4 3" xfId="1763"/>
    <cellStyle name="Nadpis listu" xfId="1764"/>
    <cellStyle name="Název 2" xfId="1765"/>
    <cellStyle name="Název 3" xfId="1766"/>
    <cellStyle name="NazevOddilu" xfId="44"/>
    <cellStyle name="NazevPolozky" xfId="45"/>
    <cellStyle name="Neutral" xfId="1767"/>
    <cellStyle name="Neutral 2" xfId="1768"/>
    <cellStyle name="Neutrálna" xfId="1769"/>
    <cellStyle name="Neutrální 2" xfId="1770"/>
    <cellStyle name="Neutrální 3" xfId="1771"/>
    <cellStyle name="Normal 2" xfId="1772"/>
    <cellStyle name="Normal 2 2" xfId="1773"/>
    <cellStyle name="Normal 4" xfId="1774"/>
    <cellStyle name="Normal 4 2" xfId="1775"/>
    <cellStyle name="Normal 5" xfId="1776"/>
    <cellStyle name="Normal_02_RFE SO01_17.10.06" xfId="46"/>
    <cellStyle name="Normale_Complete_official_price_list_2007CZ" xfId="1777"/>
    <cellStyle name="Normálna 2" xfId="1778"/>
    <cellStyle name="Normálna 2 2" xfId="1779"/>
    <cellStyle name="normálne 2" xfId="1780"/>
    <cellStyle name="normálne 2 2" xfId="1781"/>
    <cellStyle name="normálne 3" xfId="1782"/>
    <cellStyle name="normálne 3 2" xfId="1783"/>
    <cellStyle name="normálne 4" xfId="1784"/>
    <cellStyle name="normálne 4 2" xfId="1785"/>
    <cellStyle name="normálne 5" xfId="1786"/>
    <cellStyle name="normálne 5 2" xfId="1787"/>
    <cellStyle name="normálne 6" xfId="1788"/>
    <cellStyle name="normálne 6 2" xfId="1789"/>
    <cellStyle name="Normální" xfId="0" builtinId="0"/>
    <cellStyle name="Normální 10" xfId="73"/>
    <cellStyle name="normální 10 10" xfId="94"/>
    <cellStyle name="normální 10 10 2" xfId="95"/>
    <cellStyle name="normální 10 11" xfId="96"/>
    <cellStyle name="normální 10 11 2" xfId="97"/>
    <cellStyle name="normální 10 12" xfId="98"/>
    <cellStyle name="normální 10 12 2" xfId="99"/>
    <cellStyle name="normální 10 13" xfId="100"/>
    <cellStyle name="normální 10 13 2" xfId="101"/>
    <cellStyle name="normální 10 14" xfId="102"/>
    <cellStyle name="normální 10 14 2" xfId="103"/>
    <cellStyle name="normální 10 15" xfId="104"/>
    <cellStyle name="normální 10 15 2" xfId="105"/>
    <cellStyle name="normální 10 16" xfId="106"/>
    <cellStyle name="normální 10 16 2" xfId="107"/>
    <cellStyle name="normální 10 17" xfId="108"/>
    <cellStyle name="normální 10 18" xfId="109"/>
    <cellStyle name="normální 10 19" xfId="110"/>
    <cellStyle name="normální 10 2" xfId="111"/>
    <cellStyle name="normální 10 2 2" xfId="112"/>
    <cellStyle name="normální 10 20" xfId="113"/>
    <cellStyle name="normální 10 21" xfId="114"/>
    <cellStyle name="normální 10 22" xfId="115"/>
    <cellStyle name="normální 10 23" xfId="116"/>
    <cellStyle name="normální 10 24" xfId="117"/>
    <cellStyle name="normální 10 25" xfId="118"/>
    <cellStyle name="normální 10 26" xfId="119"/>
    <cellStyle name="normální 10 27" xfId="120"/>
    <cellStyle name="normální 10 28" xfId="1790"/>
    <cellStyle name="normální 10 3" xfId="121"/>
    <cellStyle name="normální 10 3 2" xfId="122"/>
    <cellStyle name="normální 10 4" xfId="123"/>
    <cellStyle name="normální 10 4 2" xfId="124"/>
    <cellStyle name="normální 10 5" xfId="125"/>
    <cellStyle name="normální 10 5 2" xfId="126"/>
    <cellStyle name="normální 10 6" xfId="127"/>
    <cellStyle name="normální 10 6 2" xfId="128"/>
    <cellStyle name="normální 10 7" xfId="129"/>
    <cellStyle name="normální 10 7 2" xfId="130"/>
    <cellStyle name="normální 10 8" xfId="131"/>
    <cellStyle name="normální 10 8 2" xfId="132"/>
    <cellStyle name="normální 10 9" xfId="133"/>
    <cellStyle name="normální 10 9 2" xfId="134"/>
    <cellStyle name="normální 11" xfId="135"/>
    <cellStyle name="normální 11 2" xfId="136"/>
    <cellStyle name="Normální 11 2 2" xfId="1791"/>
    <cellStyle name="normální 11 3" xfId="137"/>
    <cellStyle name="normální 11 4" xfId="138"/>
    <cellStyle name="normální 11 5" xfId="139"/>
    <cellStyle name="normální 11 6" xfId="140"/>
    <cellStyle name="normální 11 7" xfId="141"/>
    <cellStyle name="normální 11 8" xfId="142"/>
    <cellStyle name="normální 11 9" xfId="1792"/>
    <cellStyle name="normální 12" xfId="143"/>
    <cellStyle name="normální 12 2" xfId="144"/>
    <cellStyle name="normální 12 3" xfId="145"/>
    <cellStyle name="normální 12 4" xfId="146"/>
    <cellStyle name="normální 12 5" xfId="147"/>
    <cellStyle name="normální 12 6" xfId="148"/>
    <cellStyle name="normální 12 7" xfId="149"/>
    <cellStyle name="normální 12 8" xfId="150"/>
    <cellStyle name="normální 12 9" xfId="1793"/>
    <cellStyle name="normální 13" xfId="151"/>
    <cellStyle name="normální 13 2" xfId="152"/>
    <cellStyle name="normální 13 2 2" xfId="153"/>
    <cellStyle name="normální 13 2 3" xfId="154"/>
    <cellStyle name="normální 13 2 4" xfId="155"/>
    <cellStyle name="normální 13 2 5" xfId="156"/>
    <cellStyle name="normální 13 3" xfId="1794"/>
    <cellStyle name="Normální 14" xfId="157"/>
    <cellStyle name="normální 14 2" xfId="158"/>
    <cellStyle name="Normální 14_Xl0000011" xfId="1795"/>
    <cellStyle name="Normální 15" xfId="159"/>
    <cellStyle name="Normální 16" xfId="160"/>
    <cellStyle name="Normální 17" xfId="161"/>
    <cellStyle name="Normální 18" xfId="162"/>
    <cellStyle name="Normální 184" xfId="1796"/>
    <cellStyle name="Normální 19" xfId="163"/>
    <cellStyle name="normální 19 2" xfId="164"/>
    <cellStyle name="Normální 19_Xl0000011" xfId="1797"/>
    <cellStyle name="Normální 2" xfId="1"/>
    <cellStyle name="normální 2 10" xfId="47"/>
    <cellStyle name="normální 2 10 2" xfId="165"/>
    <cellStyle name="normální 2 10 3" xfId="1798"/>
    <cellStyle name="normální 2 11" xfId="166"/>
    <cellStyle name="normální 2 11 2" xfId="167"/>
    <cellStyle name="Normální 2 11 3" xfId="1799"/>
    <cellStyle name="normální 2 11 4" xfId="1800"/>
    <cellStyle name="normální 2 12" xfId="168"/>
    <cellStyle name="normální 2 12 2" xfId="169"/>
    <cellStyle name="normální 2 12 3" xfId="1801"/>
    <cellStyle name="normální 2 13" xfId="170"/>
    <cellStyle name="normální 2 13 2" xfId="171"/>
    <cellStyle name="normální 2 14" xfId="172"/>
    <cellStyle name="normální 2 14 2" xfId="173"/>
    <cellStyle name="normální 2 15" xfId="174"/>
    <cellStyle name="normální 2 15 2" xfId="175"/>
    <cellStyle name="normální 2 16" xfId="176"/>
    <cellStyle name="normální 2 16 2" xfId="177"/>
    <cellStyle name="normální 2 17" xfId="178"/>
    <cellStyle name="normální 2 17 2" xfId="179"/>
    <cellStyle name="normální 2 18" xfId="180"/>
    <cellStyle name="normální 2 18 2" xfId="181"/>
    <cellStyle name="normální 2 19" xfId="182"/>
    <cellStyle name="normální 2 2" xfId="48"/>
    <cellStyle name="normální 2 2 10" xfId="183"/>
    <cellStyle name="normální 2 2 10 2" xfId="184"/>
    <cellStyle name="normální 2 2 11" xfId="185"/>
    <cellStyle name="normální 2 2 11 2" xfId="186"/>
    <cellStyle name="normální 2 2 12" xfId="187"/>
    <cellStyle name="normální 2 2 12 2" xfId="188"/>
    <cellStyle name="normální 2 2 13" xfId="189"/>
    <cellStyle name="normální 2 2 13 2" xfId="190"/>
    <cellStyle name="normální 2 2 14" xfId="191"/>
    <cellStyle name="normální 2 2 14 2" xfId="192"/>
    <cellStyle name="normální 2 2 15" xfId="193"/>
    <cellStyle name="normální 2 2 15 2" xfId="194"/>
    <cellStyle name="normální 2 2 16" xfId="195"/>
    <cellStyle name="normální 2 2 16 2" xfId="196"/>
    <cellStyle name="normální 2 2 17" xfId="197"/>
    <cellStyle name="normální 2 2 18" xfId="198"/>
    <cellStyle name="normální 2 2 19" xfId="199"/>
    <cellStyle name="normální 2 2 2" xfId="200"/>
    <cellStyle name="normální 2 2 2 10" xfId="201"/>
    <cellStyle name="normální 2 2 2 10 2" xfId="202"/>
    <cellStyle name="normální 2 2 2 11" xfId="203"/>
    <cellStyle name="normální 2 2 2 11 2" xfId="204"/>
    <cellStyle name="normální 2 2 2 12" xfId="205"/>
    <cellStyle name="normální 2 2 2 12 2" xfId="206"/>
    <cellStyle name="normální 2 2 2 13" xfId="207"/>
    <cellStyle name="normální 2 2 2 13 2" xfId="208"/>
    <cellStyle name="normální 2 2 2 14" xfId="209"/>
    <cellStyle name="normální 2 2 2 14 2" xfId="210"/>
    <cellStyle name="normální 2 2 2 15" xfId="211"/>
    <cellStyle name="normální 2 2 2 15 2" xfId="212"/>
    <cellStyle name="normální 2 2 2 16" xfId="213"/>
    <cellStyle name="normální 2 2 2 17" xfId="214"/>
    <cellStyle name="normální 2 2 2 18" xfId="215"/>
    <cellStyle name="normální 2 2 2 19" xfId="216"/>
    <cellStyle name="normální 2 2 2 2" xfId="217"/>
    <cellStyle name="normální 2 2 2 2 2" xfId="218"/>
    <cellStyle name="normální 2 2 2 20" xfId="219"/>
    <cellStyle name="normální 2 2 2 21" xfId="220"/>
    <cellStyle name="normální 2 2 2 22" xfId="221"/>
    <cellStyle name="normální 2 2 2 23" xfId="1802"/>
    <cellStyle name="normální 2 2 2 3" xfId="222"/>
    <cellStyle name="normální 2 2 2 3 2" xfId="223"/>
    <cellStyle name="normální 2 2 2 4" xfId="224"/>
    <cellStyle name="normální 2 2 2 4 2" xfId="225"/>
    <cellStyle name="normální 2 2 2 5" xfId="226"/>
    <cellStyle name="normální 2 2 2 5 2" xfId="227"/>
    <cellStyle name="normální 2 2 2 6" xfId="228"/>
    <cellStyle name="normální 2 2 2 6 2" xfId="229"/>
    <cellStyle name="normální 2 2 2 7" xfId="230"/>
    <cellStyle name="normální 2 2 2 7 2" xfId="231"/>
    <cellStyle name="normální 2 2 2 8" xfId="232"/>
    <cellStyle name="normální 2 2 2 8 2" xfId="233"/>
    <cellStyle name="normální 2 2 2 9" xfId="234"/>
    <cellStyle name="normální 2 2 2 9 2" xfId="235"/>
    <cellStyle name="normální 2 2 20" xfId="236"/>
    <cellStyle name="normální 2 2 21" xfId="237"/>
    <cellStyle name="normální 2 2 22" xfId="238"/>
    <cellStyle name="normální 2 2 23" xfId="239"/>
    <cellStyle name="normální 2 2 24" xfId="240"/>
    <cellStyle name="normální 2 2 25" xfId="241"/>
    <cellStyle name="normální 2 2 26" xfId="1803"/>
    <cellStyle name="normální 2 2 3" xfId="242"/>
    <cellStyle name="normální 2 2 3 2" xfId="243"/>
    <cellStyle name="normální 2 2 3 3" xfId="244"/>
    <cellStyle name="normální 2 2 3 4" xfId="245"/>
    <cellStyle name="normální 2 2 3 5" xfId="246"/>
    <cellStyle name="normální 2 2 3 6" xfId="247"/>
    <cellStyle name="normální 2 2 3 7" xfId="248"/>
    <cellStyle name="normální 2 2 3 8" xfId="249"/>
    <cellStyle name="normální 2 2 4" xfId="250"/>
    <cellStyle name="normální 2 2 4 2" xfId="251"/>
    <cellStyle name="normální 2 2 5" xfId="252"/>
    <cellStyle name="normální 2 2 5 2" xfId="253"/>
    <cellStyle name="normální 2 2 6" xfId="254"/>
    <cellStyle name="normální 2 2 6 2" xfId="255"/>
    <cellStyle name="normální 2 2 7" xfId="256"/>
    <cellStyle name="normální 2 2 7 2" xfId="257"/>
    <cellStyle name="normální 2 2 8" xfId="258"/>
    <cellStyle name="normální 2 2 8 2" xfId="259"/>
    <cellStyle name="normální 2 2 9" xfId="260"/>
    <cellStyle name="normální 2 2 9 2" xfId="261"/>
    <cellStyle name="normální 2 20" xfId="262"/>
    <cellStyle name="normální 2 21" xfId="263"/>
    <cellStyle name="normální 2 22" xfId="264"/>
    <cellStyle name="normální 2 23" xfId="265"/>
    <cellStyle name="normální 2 24" xfId="266"/>
    <cellStyle name="normální 2 25" xfId="1804"/>
    <cellStyle name="normální 2 26" xfId="1805"/>
    <cellStyle name="normální 2 27" xfId="1806"/>
    <cellStyle name="normální 2 28" xfId="1807"/>
    <cellStyle name="normální 2 29" xfId="1808"/>
    <cellStyle name="normální 2 3" xfId="49"/>
    <cellStyle name="normální 2 3 10" xfId="267"/>
    <cellStyle name="normální 2 3 10 2" xfId="268"/>
    <cellStyle name="normální 2 3 11" xfId="269"/>
    <cellStyle name="normální 2 3 11 2" xfId="270"/>
    <cellStyle name="normální 2 3 12" xfId="271"/>
    <cellStyle name="normální 2 3 13" xfId="1809"/>
    <cellStyle name="normální 2 3 2" xfId="272"/>
    <cellStyle name="normální 2 3 2 2" xfId="273"/>
    <cellStyle name="normální 2 3 2 3" xfId="1810"/>
    <cellStyle name="normální 2 3 3" xfId="274"/>
    <cellStyle name="normální 2 3 3 2" xfId="275"/>
    <cellStyle name="normální 2 3 4" xfId="276"/>
    <cellStyle name="normální 2 3 4 2" xfId="277"/>
    <cellStyle name="normální 2 3 5" xfId="278"/>
    <cellStyle name="normální 2 3 5 2" xfId="279"/>
    <cellStyle name="normální 2 3 6" xfId="280"/>
    <cellStyle name="normální 2 3 6 2" xfId="281"/>
    <cellStyle name="normální 2 3 7" xfId="282"/>
    <cellStyle name="normální 2 3 7 2" xfId="283"/>
    <cellStyle name="normální 2 3 8" xfId="284"/>
    <cellStyle name="normální 2 3 8 2" xfId="285"/>
    <cellStyle name="normální 2 3 9" xfId="286"/>
    <cellStyle name="normální 2 3 9 2" xfId="287"/>
    <cellStyle name="normální 2 30" xfId="1811"/>
    <cellStyle name="normální 2 31" xfId="1812"/>
    <cellStyle name="normální 2 32" xfId="1813"/>
    <cellStyle name="normální 2 33" xfId="1814"/>
    <cellStyle name="normální 2 34" xfId="1815"/>
    <cellStyle name="normální 2 35" xfId="1816"/>
    <cellStyle name="normální 2 36" xfId="1817"/>
    <cellStyle name="normální 2 37" xfId="1818"/>
    <cellStyle name="normální 2 38" xfId="1819"/>
    <cellStyle name="normální 2 39" xfId="1820"/>
    <cellStyle name="normální 2 4" xfId="50"/>
    <cellStyle name="normální 2 4 2" xfId="288"/>
    <cellStyle name="Normální 2 4 3" xfId="1821"/>
    <cellStyle name="normální 2 4 4" xfId="1822"/>
    <cellStyle name="normální 2 40" xfId="1823"/>
    <cellStyle name="normální 2 41" xfId="1824"/>
    <cellStyle name="normální 2 42" xfId="1825"/>
    <cellStyle name="normální 2 43" xfId="1826"/>
    <cellStyle name="normální 2 44" xfId="1827"/>
    <cellStyle name="normální 2 45" xfId="1828"/>
    <cellStyle name="normální 2 46" xfId="1829"/>
    <cellStyle name="normální 2 47" xfId="1830"/>
    <cellStyle name="normální 2 48" xfId="1831"/>
    <cellStyle name="normální 2 49" xfId="1832"/>
    <cellStyle name="normální 2 5" xfId="51"/>
    <cellStyle name="normální 2 5 2" xfId="289"/>
    <cellStyle name="normální 2 5 3" xfId="1833"/>
    <cellStyle name="normální 2 50" xfId="1834"/>
    <cellStyle name="normální 2 51" xfId="1835"/>
    <cellStyle name="normální 2 52" xfId="1836"/>
    <cellStyle name="normální 2 53" xfId="1837"/>
    <cellStyle name="normální 2 54" xfId="1838"/>
    <cellStyle name="normální 2 6" xfId="52"/>
    <cellStyle name="normální 2 6 2" xfId="290"/>
    <cellStyle name="normální 2 6 3" xfId="1839"/>
    <cellStyle name="normální 2 7" xfId="53"/>
    <cellStyle name="normální 2 7 2" xfId="291"/>
    <cellStyle name="normální 2 7 3" xfId="1840"/>
    <cellStyle name="normální 2 8" xfId="54"/>
    <cellStyle name="normální 2 8 2" xfId="292"/>
    <cellStyle name="normální 2 8 2 2" xfId="1841"/>
    <cellStyle name="normální 2 8 3" xfId="1842"/>
    <cellStyle name="normální 2 8 4" xfId="1843"/>
    <cellStyle name="normální 2 9" xfId="55"/>
    <cellStyle name="normální 2 9 2" xfId="293"/>
    <cellStyle name="normální 2 9 2 2" xfId="1844"/>
    <cellStyle name="normální 2 9 3" xfId="1845"/>
    <cellStyle name="normální 2 9 4" xfId="1846"/>
    <cellStyle name="normální 2_ROZP_VRÚ_SLAPY" xfId="294"/>
    <cellStyle name="Normální 20" xfId="295"/>
    <cellStyle name="Normální 21" xfId="296"/>
    <cellStyle name="Normální 22" xfId="297"/>
    <cellStyle name="Normální 23" xfId="298"/>
    <cellStyle name="Normální 24" xfId="299"/>
    <cellStyle name="Normální 25" xfId="300"/>
    <cellStyle name="Normální 26" xfId="301"/>
    <cellStyle name="Normální 27" xfId="302"/>
    <cellStyle name="Normální 28" xfId="303"/>
    <cellStyle name="Normální 29" xfId="304"/>
    <cellStyle name="Normální 3" xfId="79"/>
    <cellStyle name="normální 3 10" xfId="305"/>
    <cellStyle name="normální 3 10 2" xfId="306"/>
    <cellStyle name="normální 3 10 3" xfId="307"/>
    <cellStyle name="normální 3 10 4" xfId="308"/>
    <cellStyle name="normální 3 10 5" xfId="309"/>
    <cellStyle name="normální 3 10 6" xfId="310"/>
    <cellStyle name="normální 3 10 7" xfId="311"/>
    <cellStyle name="normální 3 10 8" xfId="312"/>
    <cellStyle name="normální 3 11" xfId="313"/>
    <cellStyle name="normální 3 11 2" xfId="314"/>
    <cellStyle name="normální 3 12" xfId="315"/>
    <cellStyle name="normální 3 12 2" xfId="316"/>
    <cellStyle name="normální 3 13" xfId="317"/>
    <cellStyle name="normální 3 13 2" xfId="318"/>
    <cellStyle name="normální 3 14" xfId="319"/>
    <cellStyle name="normální 3 14 2" xfId="320"/>
    <cellStyle name="normální 3 15" xfId="321"/>
    <cellStyle name="normální 3 15 2" xfId="322"/>
    <cellStyle name="normální 3 16" xfId="323"/>
    <cellStyle name="normální 3 16 2" xfId="324"/>
    <cellStyle name="normální 3 17" xfId="325"/>
    <cellStyle name="normální 3 17 2" xfId="326"/>
    <cellStyle name="normální 3 18" xfId="327"/>
    <cellStyle name="normální 3 18 2" xfId="328"/>
    <cellStyle name="normální 3 19" xfId="329"/>
    <cellStyle name="normální 3 19 2" xfId="330"/>
    <cellStyle name="normální 3 2" xfId="331"/>
    <cellStyle name="normální 3 2 10" xfId="332"/>
    <cellStyle name="normální 3 2 10 2" xfId="333"/>
    <cellStyle name="normální 3 2 11" xfId="334"/>
    <cellStyle name="normální 3 2 11 2" xfId="335"/>
    <cellStyle name="normální 3 2 12" xfId="336"/>
    <cellStyle name="normální 3 2 12 2" xfId="337"/>
    <cellStyle name="normální 3 2 13" xfId="338"/>
    <cellStyle name="normální 3 2 13 2" xfId="339"/>
    <cellStyle name="normální 3 2 14" xfId="340"/>
    <cellStyle name="normální 3 2 14 2" xfId="341"/>
    <cellStyle name="normální 3 2 15" xfId="342"/>
    <cellStyle name="normální 3 2 15 2" xfId="343"/>
    <cellStyle name="normální 3 2 16" xfId="344"/>
    <cellStyle name="normální 3 2 16 2" xfId="345"/>
    <cellStyle name="normální 3 2 17" xfId="346"/>
    <cellStyle name="normální 3 2 17 2" xfId="347"/>
    <cellStyle name="normální 3 2 18" xfId="348"/>
    <cellStyle name="normální 3 2 18 2" xfId="349"/>
    <cellStyle name="normální 3 2 19" xfId="350"/>
    <cellStyle name="normální 3 2 2" xfId="351"/>
    <cellStyle name="normální 3 2 2 10" xfId="352"/>
    <cellStyle name="normální 3 2 2 10 2" xfId="353"/>
    <cellStyle name="normální 3 2 2 11" xfId="354"/>
    <cellStyle name="normální 3 2 2 11 2" xfId="355"/>
    <cellStyle name="normální 3 2 2 12" xfId="356"/>
    <cellStyle name="normální 3 2 2 12 2" xfId="357"/>
    <cellStyle name="normální 3 2 2 13" xfId="358"/>
    <cellStyle name="normální 3 2 2 13 2" xfId="359"/>
    <cellStyle name="normální 3 2 2 14" xfId="360"/>
    <cellStyle name="normální 3 2 2 14 2" xfId="361"/>
    <cellStyle name="normální 3 2 2 15" xfId="362"/>
    <cellStyle name="normální 3 2 2 15 2" xfId="363"/>
    <cellStyle name="normální 3 2 2 16" xfId="364"/>
    <cellStyle name="normální 3 2 2 17" xfId="365"/>
    <cellStyle name="normální 3 2 2 18" xfId="366"/>
    <cellStyle name="normální 3 2 2 19" xfId="367"/>
    <cellStyle name="normální 3 2 2 2" xfId="368"/>
    <cellStyle name="normální 3 2 2 2 2" xfId="369"/>
    <cellStyle name="normální 3 2 2 20" xfId="370"/>
    <cellStyle name="normální 3 2 2 21" xfId="371"/>
    <cellStyle name="normální 3 2 2 22" xfId="372"/>
    <cellStyle name="normální 3 2 2 23" xfId="1847"/>
    <cellStyle name="normální 3 2 2 3" xfId="373"/>
    <cellStyle name="normální 3 2 2 3 2" xfId="374"/>
    <cellStyle name="normální 3 2 2 4" xfId="375"/>
    <cellStyle name="normální 3 2 2 4 2" xfId="376"/>
    <cellStyle name="normální 3 2 2 5" xfId="377"/>
    <cellStyle name="normální 3 2 2 5 2" xfId="378"/>
    <cellStyle name="normální 3 2 2 6" xfId="379"/>
    <cellStyle name="normální 3 2 2 6 2" xfId="380"/>
    <cellStyle name="normální 3 2 2 7" xfId="381"/>
    <cellStyle name="normální 3 2 2 7 2" xfId="382"/>
    <cellStyle name="normální 3 2 2 8" xfId="383"/>
    <cellStyle name="normální 3 2 2 8 2" xfId="384"/>
    <cellStyle name="normální 3 2 2 9" xfId="385"/>
    <cellStyle name="normální 3 2 2 9 2" xfId="386"/>
    <cellStyle name="normální 3 2 20" xfId="387"/>
    <cellStyle name="normální 3 2 21" xfId="388"/>
    <cellStyle name="normální 3 2 22" xfId="389"/>
    <cellStyle name="normální 3 2 23" xfId="390"/>
    <cellStyle name="normální 3 2 24" xfId="391"/>
    <cellStyle name="normální 3 2 25" xfId="392"/>
    <cellStyle name="normální 3 2 26" xfId="393"/>
    <cellStyle name="normální 3 2 27" xfId="394"/>
    <cellStyle name="normální 3 2 28" xfId="1848"/>
    <cellStyle name="normální 3 2 3" xfId="395"/>
    <cellStyle name="normální 3 2 3 10" xfId="396"/>
    <cellStyle name="normální 3 2 3 10 2" xfId="397"/>
    <cellStyle name="normální 3 2 3 11" xfId="398"/>
    <cellStyle name="normální 3 2 3 11 2" xfId="399"/>
    <cellStyle name="normální 3 2 3 12" xfId="400"/>
    <cellStyle name="normální 3 2 3 12 2" xfId="401"/>
    <cellStyle name="normální 3 2 3 13" xfId="402"/>
    <cellStyle name="normální 3 2 3 13 2" xfId="403"/>
    <cellStyle name="normální 3 2 3 14" xfId="404"/>
    <cellStyle name="normální 3 2 3 14 2" xfId="405"/>
    <cellStyle name="normální 3 2 3 15" xfId="406"/>
    <cellStyle name="normální 3 2 3 15 2" xfId="407"/>
    <cellStyle name="normální 3 2 3 16" xfId="408"/>
    <cellStyle name="normální 3 2 3 17" xfId="409"/>
    <cellStyle name="normální 3 2 3 18" xfId="410"/>
    <cellStyle name="normální 3 2 3 19" xfId="411"/>
    <cellStyle name="normální 3 2 3 2" xfId="412"/>
    <cellStyle name="normální 3 2 3 2 2" xfId="413"/>
    <cellStyle name="normální 3 2 3 20" xfId="414"/>
    <cellStyle name="normální 3 2 3 21" xfId="415"/>
    <cellStyle name="normální 3 2 3 22" xfId="416"/>
    <cellStyle name="normální 3 2 3 23" xfId="1849"/>
    <cellStyle name="normální 3 2 3 3" xfId="417"/>
    <cellStyle name="normální 3 2 3 3 2" xfId="418"/>
    <cellStyle name="normální 3 2 3 4" xfId="419"/>
    <cellStyle name="normální 3 2 3 4 2" xfId="420"/>
    <cellStyle name="normální 3 2 3 5" xfId="421"/>
    <cellStyle name="normální 3 2 3 5 2" xfId="422"/>
    <cellStyle name="normální 3 2 3 6" xfId="423"/>
    <cellStyle name="normální 3 2 3 6 2" xfId="424"/>
    <cellStyle name="normální 3 2 3 7" xfId="425"/>
    <cellStyle name="normální 3 2 3 7 2" xfId="426"/>
    <cellStyle name="normální 3 2 3 8" xfId="427"/>
    <cellStyle name="normální 3 2 3 8 2" xfId="428"/>
    <cellStyle name="normální 3 2 3 9" xfId="429"/>
    <cellStyle name="normální 3 2 3 9 2" xfId="430"/>
    <cellStyle name="normální 3 2 4" xfId="431"/>
    <cellStyle name="normální 3 2 4 10" xfId="432"/>
    <cellStyle name="normální 3 2 4 10 2" xfId="433"/>
    <cellStyle name="normální 3 2 4 11" xfId="434"/>
    <cellStyle name="normální 3 2 4 11 2" xfId="435"/>
    <cellStyle name="normální 3 2 4 12" xfId="436"/>
    <cellStyle name="normální 3 2 4 12 2" xfId="437"/>
    <cellStyle name="normální 3 2 4 13" xfId="438"/>
    <cellStyle name="normální 3 2 4 13 2" xfId="439"/>
    <cellStyle name="normální 3 2 4 14" xfId="440"/>
    <cellStyle name="normální 3 2 4 14 2" xfId="441"/>
    <cellStyle name="normální 3 2 4 15" xfId="442"/>
    <cellStyle name="normální 3 2 4 15 2" xfId="443"/>
    <cellStyle name="normální 3 2 4 16" xfId="444"/>
    <cellStyle name="normální 3 2 4 17" xfId="445"/>
    <cellStyle name="normální 3 2 4 18" xfId="446"/>
    <cellStyle name="normální 3 2 4 19" xfId="447"/>
    <cellStyle name="normální 3 2 4 2" xfId="448"/>
    <cellStyle name="normální 3 2 4 2 2" xfId="449"/>
    <cellStyle name="normální 3 2 4 20" xfId="450"/>
    <cellStyle name="normální 3 2 4 21" xfId="451"/>
    <cellStyle name="normální 3 2 4 22" xfId="452"/>
    <cellStyle name="normální 3 2 4 3" xfId="453"/>
    <cellStyle name="normální 3 2 4 3 2" xfId="454"/>
    <cellStyle name="normální 3 2 4 4" xfId="455"/>
    <cellStyle name="normální 3 2 4 4 2" xfId="456"/>
    <cellStyle name="normální 3 2 4 5" xfId="457"/>
    <cellStyle name="normální 3 2 4 5 2" xfId="458"/>
    <cellStyle name="normální 3 2 4 6" xfId="459"/>
    <cellStyle name="normální 3 2 4 6 2" xfId="460"/>
    <cellStyle name="normální 3 2 4 7" xfId="461"/>
    <cellStyle name="normální 3 2 4 7 2" xfId="462"/>
    <cellStyle name="normální 3 2 4 8" xfId="463"/>
    <cellStyle name="normální 3 2 4 8 2" xfId="464"/>
    <cellStyle name="normální 3 2 4 9" xfId="465"/>
    <cellStyle name="normální 3 2 4 9 2" xfId="466"/>
    <cellStyle name="normální 3 2 5" xfId="467"/>
    <cellStyle name="normální 3 2 5 2" xfId="468"/>
    <cellStyle name="normální 3 2 5 3" xfId="469"/>
    <cellStyle name="normální 3 2 5 4" xfId="470"/>
    <cellStyle name="normální 3 2 5 5" xfId="471"/>
    <cellStyle name="normální 3 2 5 6" xfId="472"/>
    <cellStyle name="normální 3 2 5 7" xfId="473"/>
    <cellStyle name="normální 3 2 5 8" xfId="474"/>
    <cellStyle name="normální 3 2 6" xfId="475"/>
    <cellStyle name="normální 3 2 6 2" xfId="476"/>
    <cellStyle name="normální 3 2 6 3" xfId="477"/>
    <cellStyle name="normální 3 2 6 4" xfId="478"/>
    <cellStyle name="normální 3 2 6 5" xfId="479"/>
    <cellStyle name="normální 3 2 6 6" xfId="480"/>
    <cellStyle name="normální 3 2 6 7" xfId="481"/>
    <cellStyle name="normální 3 2 6 8" xfId="482"/>
    <cellStyle name="normální 3 2 7" xfId="483"/>
    <cellStyle name="normální 3 2 7 2" xfId="484"/>
    <cellStyle name="normální 3 2 7 3" xfId="485"/>
    <cellStyle name="normální 3 2 7 4" xfId="486"/>
    <cellStyle name="normální 3 2 7 5" xfId="487"/>
    <cellStyle name="normální 3 2 7 6" xfId="488"/>
    <cellStyle name="normální 3 2 7 7" xfId="489"/>
    <cellStyle name="normální 3 2 7 8" xfId="490"/>
    <cellStyle name="normální 3 2 8" xfId="491"/>
    <cellStyle name="normální 3 2 8 2" xfId="492"/>
    <cellStyle name="normální 3 2 9" xfId="493"/>
    <cellStyle name="normální 3 2 9 2" xfId="494"/>
    <cellStyle name="normální 3 20" xfId="495"/>
    <cellStyle name="normální 3 20 2" xfId="496"/>
    <cellStyle name="normální 3 21" xfId="497"/>
    <cellStyle name="normální 3 21 2" xfId="498"/>
    <cellStyle name="normální 3 22" xfId="499"/>
    <cellStyle name="normální 3 23" xfId="500"/>
    <cellStyle name="normální 3 24" xfId="501"/>
    <cellStyle name="normální 3 25" xfId="502"/>
    <cellStyle name="normální 3 26" xfId="503"/>
    <cellStyle name="normální 3 27" xfId="504"/>
    <cellStyle name="normální 3 28" xfId="505"/>
    <cellStyle name="normální 3 29" xfId="506"/>
    <cellStyle name="normální 3 3" xfId="507"/>
    <cellStyle name="normální 3 3 10" xfId="508"/>
    <cellStyle name="normální 3 3 10 2" xfId="509"/>
    <cellStyle name="normální 3 3 10 3" xfId="510"/>
    <cellStyle name="normální 3 3 10 4" xfId="511"/>
    <cellStyle name="normální 3 3 10 5" xfId="512"/>
    <cellStyle name="normální 3 3 10 6" xfId="513"/>
    <cellStyle name="normální 3 3 10 7" xfId="514"/>
    <cellStyle name="normální 3 3 10 8" xfId="515"/>
    <cellStyle name="normální 3 3 11" xfId="516"/>
    <cellStyle name="normální 3 3 11 2" xfId="517"/>
    <cellStyle name="normální 3 3 12" xfId="518"/>
    <cellStyle name="normální 3 3 12 2" xfId="519"/>
    <cellStyle name="normální 3 3 13" xfId="520"/>
    <cellStyle name="normální 3 3 13 2" xfId="521"/>
    <cellStyle name="normální 3 3 14" xfId="522"/>
    <cellStyle name="normální 3 3 14 2" xfId="523"/>
    <cellStyle name="normální 3 3 15" xfId="524"/>
    <cellStyle name="normální 3 3 15 2" xfId="525"/>
    <cellStyle name="normální 3 3 16" xfId="526"/>
    <cellStyle name="normální 3 3 16 2" xfId="527"/>
    <cellStyle name="normální 3 3 17" xfId="528"/>
    <cellStyle name="normální 3 3 17 2" xfId="529"/>
    <cellStyle name="normální 3 3 18" xfId="530"/>
    <cellStyle name="normální 3 3 18 2" xfId="531"/>
    <cellStyle name="normální 3 3 19" xfId="532"/>
    <cellStyle name="normální 3 3 19 2" xfId="533"/>
    <cellStyle name="normální 3 3 2" xfId="534"/>
    <cellStyle name="normální 3 3 2 2" xfId="1850"/>
    <cellStyle name="normální 3 3 20" xfId="535"/>
    <cellStyle name="normální 3 3 20 2" xfId="536"/>
    <cellStyle name="normální 3 3 21" xfId="537"/>
    <cellStyle name="normální 3 3 22" xfId="538"/>
    <cellStyle name="normální 3 3 23" xfId="539"/>
    <cellStyle name="normální 3 3 24" xfId="540"/>
    <cellStyle name="normální 3 3 25" xfId="541"/>
    <cellStyle name="normální 3 3 26" xfId="542"/>
    <cellStyle name="normální 3 3 27" xfId="543"/>
    <cellStyle name="normální 3 3 28" xfId="544"/>
    <cellStyle name="normální 3 3 29" xfId="545"/>
    <cellStyle name="normální 3 3 3" xfId="546"/>
    <cellStyle name="normální 3 3 3 2" xfId="547"/>
    <cellStyle name="normální 3 3 3 3" xfId="548"/>
    <cellStyle name="normální 3 3 3 3 2" xfId="549"/>
    <cellStyle name="normální 3 3 3 3 3" xfId="550"/>
    <cellStyle name="normální 3 3 3 3 4" xfId="551"/>
    <cellStyle name="normální 3 3 3 3 5" xfId="552"/>
    <cellStyle name="normální 3 3 3 3 6" xfId="553"/>
    <cellStyle name="normální 3 3 3 3 7" xfId="554"/>
    <cellStyle name="normální 3 3 3 3 8" xfId="555"/>
    <cellStyle name="normální 3 3 30" xfId="1851"/>
    <cellStyle name="normální 3 3 4" xfId="556"/>
    <cellStyle name="normální 3 3 5" xfId="557"/>
    <cellStyle name="normální 3 3 6" xfId="558"/>
    <cellStyle name="normální 3 3 6 10" xfId="559"/>
    <cellStyle name="normální 3 3 6 10 2" xfId="560"/>
    <cellStyle name="normální 3 3 6 11" xfId="561"/>
    <cellStyle name="normální 3 3 6 11 2" xfId="562"/>
    <cellStyle name="normální 3 3 6 12" xfId="563"/>
    <cellStyle name="normální 3 3 6 12 2" xfId="564"/>
    <cellStyle name="normální 3 3 6 13" xfId="565"/>
    <cellStyle name="normální 3 3 6 13 2" xfId="566"/>
    <cellStyle name="normální 3 3 6 14" xfId="567"/>
    <cellStyle name="normální 3 3 6 15" xfId="568"/>
    <cellStyle name="normální 3 3 6 16" xfId="569"/>
    <cellStyle name="normální 3 3 6 17" xfId="570"/>
    <cellStyle name="normální 3 3 6 18" xfId="571"/>
    <cellStyle name="normální 3 3 6 19" xfId="572"/>
    <cellStyle name="normální 3 3 6 2" xfId="573"/>
    <cellStyle name="normální 3 3 6 2 2" xfId="574"/>
    <cellStyle name="normální 3 3 6 2 3" xfId="575"/>
    <cellStyle name="normální 3 3 6 2 4" xfId="576"/>
    <cellStyle name="normální 3 3 6 2 5" xfId="577"/>
    <cellStyle name="normální 3 3 6 2 6" xfId="578"/>
    <cellStyle name="normální 3 3 6 2 7" xfId="579"/>
    <cellStyle name="normální 3 3 6 2 8" xfId="580"/>
    <cellStyle name="normální 3 3 6 20" xfId="581"/>
    <cellStyle name="normální 3 3 6 21" xfId="582"/>
    <cellStyle name="normální 3 3 6 22" xfId="583"/>
    <cellStyle name="normální 3 3 6 23" xfId="584"/>
    <cellStyle name="normální 3 3 6 24" xfId="585"/>
    <cellStyle name="normální 3 3 6 25" xfId="586"/>
    <cellStyle name="normální 3 3 6 26" xfId="587"/>
    <cellStyle name="normální 3 3 6 27" xfId="588"/>
    <cellStyle name="normální 3 3 6 28" xfId="589"/>
    <cellStyle name="normální 3 3 6 29" xfId="590"/>
    <cellStyle name="normální 3 3 6 29 2" xfId="591"/>
    <cellStyle name="normální 3 3 6 3" xfId="592"/>
    <cellStyle name="normální 3 3 6 3 2" xfId="593"/>
    <cellStyle name="normální 3 3 6 30" xfId="594"/>
    <cellStyle name="normální 3 3 6 31" xfId="595"/>
    <cellStyle name="normální 3 3 6 32" xfId="596"/>
    <cellStyle name="normální 3 3 6 33" xfId="597"/>
    <cellStyle name="normální 3 3 6 34" xfId="598"/>
    <cellStyle name="normální 3 3 6 35" xfId="599"/>
    <cellStyle name="normální 3 3 6 36" xfId="600"/>
    <cellStyle name="normální 3 3 6 37" xfId="601"/>
    <cellStyle name="normální 3 3 6 38" xfId="602"/>
    <cellStyle name="normální 3 3 6 4" xfId="603"/>
    <cellStyle name="normální 3 3 6 4 2" xfId="604"/>
    <cellStyle name="normální 3 3 6 5" xfId="605"/>
    <cellStyle name="normální 3 3 6 5 2" xfId="606"/>
    <cellStyle name="normální 3 3 6 6" xfId="607"/>
    <cellStyle name="normální 3 3 6 6 2" xfId="608"/>
    <cellStyle name="normální 3 3 6 7" xfId="609"/>
    <cellStyle name="normální 3 3 6 7 2" xfId="610"/>
    <cellStyle name="normální 3 3 6 8" xfId="611"/>
    <cellStyle name="normální 3 3 6 8 2" xfId="612"/>
    <cellStyle name="normální 3 3 6 9" xfId="613"/>
    <cellStyle name="normální 3 3 6 9 2" xfId="614"/>
    <cellStyle name="normální 3 3 7" xfId="615"/>
    <cellStyle name="normální 3 3 7 10" xfId="616"/>
    <cellStyle name="normální 3 3 7 11" xfId="617"/>
    <cellStyle name="normální 3 3 7 12" xfId="618"/>
    <cellStyle name="normální 3 3 7 13" xfId="619"/>
    <cellStyle name="normální 3 3 7 14" xfId="620"/>
    <cellStyle name="normální 3 3 7 15" xfId="621"/>
    <cellStyle name="normální 3 3 7 16" xfId="622"/>
    <cellStyle name="normální 3 3 7 17" xfId="623"/>
    <cellStyle name="normální 3 3 7 17 2" xfId="624"/>
    <cellStyle name="normální 3 3 7 18" xfId="625"/>
    <cellStyle name="normální 3 3 7 19" xfId="626"/>
    <cellStyle name="normální 3 3 7 2" xfId="627"/>
    <cellStyle name="normální 3 3 7 2 10" xfId="628"/>
    <cellStyle name="normální 3 3 7 2 11" xfId="629"/>
    <cellStyle name="normální 3 3 7 2 12" xfId="630"/>
    <cellStyle name="normální 3 3 7 2 13" xfId="631"/>
    <cellStyle name="normální 3 3 7 2 14" xfId="632"/>
    <cellStyle name="normální 3 3 7 2 2" xfId="633"/>
    <cellStyle name="normální 3 3 7 2 2 2" xfId="634"/>
    <cellStyle name="normální 3 3 7 2 3" xfId="635"/>
    <cellStyle name="normální 3 3 7 2 3 2" xfId="636"/>
    <cellStyle name="normální 3 3 7 2 4" xfId="637"/>
    <cellStyle name="normální 3 3 7 2 5" xfId="638"/>
    <cellStyle name="normální 3 3 7 2 6" xfId="639"/>
    <cellStyle name="normální 3 3 7 2 7" xfId="640"/>
    <cellStyle name="normální 3 3 7 2 8" xfId="641"/>
    <cellStyle name="normální 3 3 7 2 9" xfId="642"/>
    <cellStyle name="normální 3 3 7 20" xfId="643"/>
    <cellStyle name="normální 3 3 7 21" xfId="644"/>
    <cellStyle name="normální 3 3 7 22" xfId="645"/>
    <cellStyle name="normální 3 3 7 23" xfId="646"/>
    <cellStyle name="normální 3 3 7 24" xfId="647"/>
    <cellStyle name="normální 3 3 7 25" xfId="648"/>
    <cellStyle name="normální 3 3 7 26" xfId="649"/>
    <cellStyle name="normální 3 3 7 3" xfId="650"/>
    <cellStyle name="normální 3 3 7 4" xfId="651"/>
    <cellStyle name="normální 3 3 7 5" xfId="652"/>
    <cellStyle name="normální 3 3 7 6" xfId="653"/>
    <cellStyle name="normální 3 3 7 7" xfId="654"/>
    <cellStyle name="normální 3 3 7 8" xfId="655"/>
    <cellStyle name="normální 3 3 7 9" xfId="656"/>
    <cellStyle name="normální 3 3 8" xfId="657"/>
    <cellStyle name="normální 3 3 8 10" xfId="658"/>
    <cellStyle name="normální 3 3 8 11" xfId="659"/>
    <cellStyle name="normální 3 3 8 12" xfId="660"/>
    <cellStyle name="normální 3 3 8 13" xfId="661"/>
    <cellStyle name="normální 3 3 8 14" xfId="662"/>
    <cellStyle name="normální 3 3 8 15" xfId="663"/>
    <cellStyle name="normální 3 3 8 16" xfId="664"/>
    <cellStyle name="normální 3 3 8 17" xfId="665"/>
    <cellStyle name="normální 3 3 8 17 2" xfId="666"/>
    <cellStyle name="normální 3 3 8 18" xfId="667"/>
    <cellStyle name="normální 3 3 8 19" xfId="668"/>
    <cellStyle name="normální 3 3 8 2" xfId="669"/>
    <cellStyle name="normální 3 3 8 20" xfId="670"/>
    <cellStyle name="normální 3 3 8 21" xfId="671"/>
    <cellStyle name="normální 3 3 8 22" xfId="672"/>
    <cellStyle name="normální 3 3 8 23" xfId="673"/>
    <cellStyle name="normální 3 3 8 24" xfId="674"/>
    <cellStyle name="normální 3 3 8 25" xfId="675"/>
    <cellStyle name="normální 3 3 8 26" xfId="676"/>
    <cellStyle name="normální 3 3 8 27" xfId="677"/>
    <cellStyle name="normální 3 3 8 3" xfId="678"/>
    <cellStyle name="normální 3 3 8 4" xfId="679"/>
    <cellStyle name="normální 3 3 8 5" xfId="680"/>
    <cellStyle name="normální 3 3 8 6" xfId="681"/>
    <cellStyle name="normální 3 3 8 7" xfId="682"/>
    <cellStyle name="normální 3 3 8 8" xfId="683"/>
    <cellStyle name="normální 3 3 8 9" xfId="684"/>
    <cellStyle name="normální 3 3 9" xfId="685"/>
    <cellStyle name="normální 3 3 9 2" xfId="686"/>
    <cellStyle name="normální 3 3 9 3" xfId="687"/>
    <cellStyle name="normální 3 3 9 4" xfId="688"/>
    <cellStyle name="normální 3 3 9 5" xfId="689"/>
    <cellStyle name="normální 3 3 9 6" xfId="690"/>
    <cellStyle name="normální 3 3 9 7" xfId="691"/>
    <cellStyle name="normální 3 3 9 8" xfId="692"/>
    <cellStyle name="normální 3 30" xfId="693"/>
    <cellStyle name="normální 3 31" xfId="694"/>
    <cellStyle name="normální 3 32" xfId="695"/>
    <cellStyle name="normální 3 33" xfId="696"/>
    <cellStyle name="normální 3 34" xfId="697"/>
    <cellStyle name="normální 3 35" xfId="698"/>
    <cellStyle name="normální 3 36" xfId="699"/>
    <cellStyle name="normální 3 37" xfId="700"/>
    <cellStyle name="normální 3 38" xfId="701"/>
    <cellStyle name="normální 3 39" xfId="702"/>
    <cellStyle name="normální 3 4" xfId="703"/>
    <cellStyle name="normální 3 4 10" xfId="704"/>
    <cellStyle name="normální 3 4 10 2" xfId="705"/>
    <cellStyle name="normální 3 4 11" xfId="706"/>
    <cellStyle name="normální 3 4 11 2" xfId="707"/>
    <cellStyle name="normální 3 4 12" xfId="708"/>
    <cellStyle name="normální 3 4 12 2" xfId="709"/>
    <cellStyle name="normální 3 4 13" xfId="710"/>
    <cellStyle name="normální 3 4 13 2" xfId="711"/>
    <cellStyle name="normální 3 4 14" xfId="712"/>
    <cellStyle name="normální 3 4 14 2" xfId="713"/>
    <cellStyle name="normální 3 4 15" xfId="714"/>
    <cellStyle name="normální 3 4 15 2" xfId="715"/>
    <cellStyle name="normální 3 4 16" xfId="716"/>
    <cellStyle name="normální 3 4 16 2" xfId="717"/>
    <cellStyle name="normální 3 4 17" xfId="718"/>
    <cellStyle name="normální 3 4 18" xfId="719"/>
    <cellStyle name="normální 3 4 19" xfId="720"/>
    <cellStyle name="normální 3 4 2" xfId="721"/>
    <cellStyle name="normální 3 4 2 10" xfId="722"/>
    <cellStyle name="normální 3 4 2 10 2" xfId="723"/>
    <cellStyle name="normální 3 4 2 11" xfId="724"/>
    <cellStyle name="normální 3 4 2 11 2" xfId="725"/>
    <cellStyle name="normální 3 4 2 12" xfId="726"/>
    <cellStyle name="normální 3 4 2 12 2" xfId="727"/>
    <cellStyle name="normální 3 4 2 13" xfId="728"/>
    <cellStyle name="normální 3 4 2 13 2" xfId="729"/>
    <cellStyle name="normální 3 4 2 14" xfId="730"/>
    <cellStyle name="normální 3 4 2 14 2" xfId="731"/>
    <cellStyle name="normální 3 4 2 15" xfId="732"/>
    <cellStyle name="normální 3 4 2 15 2" xfId="733"/>
    <cellStyle name="normální 3 4 2 16" xfId="734"/>
    <cellStyle name="normální 3 4 2 17" xfId="735"/>
    <cellStyle name="normální 3 4 2 18" xfId="736"/>
    <cellStyle name="normální 3 4 2 19" xfId="737"/>
    <cellStyle name="normální 3 4 2 2" xfId="738"/>
    <cellStyle name="normální 3 4 2 2 2" xfId="739"/>
    <cellStyle name="normální 3 4 2 20" xfId="740"/>
    <cellStyle name="normální 3 4 2 21" xfId="741"/>
    <cellStyle name="normální 3 4 2 22" xfId="742"/>
    <cellStyle name="normální 3 4 2 3" xfId="743"/>
    <cellStyle name="normální 3 4 2 3 2" xfId="744"/>
    <cellStyle name="normální 3 4 2 4" xfId="745"/>
    <cellStyle name="normální 3 4 2 4 2" xfId="746"/>
    <cellStyle name="normální 3 4 2 5" xfId="747"/>
    <cellStyle name="normální 3 4 2 5 2" xfId="748"/>
    <cellStyle name="normální 3 4 2 6" xfId="749"/>
    <cellStyle name="normální 3 4 2 6 2" xfId="750"/>
    <cellStyle name="normální 3 4 2 7" xfId="751"/>
    <cellStyle name="normální 3 4 2 7 2" xfId="752"/>
    <cellStyle name="normální 3 4 2 8" xfId="753"/>
    <cellStyle name="normální 3 4 2 8 2" xfId="754"/>
    <cellStyle name="normální 3 4 2 9" xfId="755"/>
    <cellStyle name="normální 3 4 2 9 2" xfId="756"/>
    <cellStyle name="normální 3 4 20" xfId="757"/>
    <cellStyle name="normální 3 4 21" xfId="758"/>
    <cellStyle name="normální 3 4 22" xfId="759"/>
    <cellStyle name="normální 3 4 23" xfId="760"/>
    <cellStyle name="normální 3 4 24" xfId="761"/>
    <cellStyle name="normální 3 4 25" xfId="762"/>
    <cellStyle name="normální 3 4 26" xfId="1852"/>
    <cellStyle name="normální 3 4 3" xfId="763"/>
    <cellStyle name="normální 3 4 3 2" xfId="764"/>
    <cellStyle name="normální 3 4 3 3" xfId="765"/>
    <cellStyle name="normální 3 4 3 4" xfId="766"/>
    <cellStyle name="normální 3 4 3 5" xfId="767"/>
    <cellStyle name="normální 3 4 3 6" xfId="768"/>
    <cellStyle name="normální 3 4 3 7" xfId="769"/>
    <cellStyle name="normální 3 4 3 8" xfId="770"/>
    <cellStyle name="normální 3 4 4" xfId="771"/>
    <cellStyle name="normální 3 4 4 2" xfId="772"/>
    <cellStyle name="normální 3 4 5" xfId="773"/>
    <cellStyle name="normální 3 4 5 2" xfId="774"/>
    <cellStyle name="normální 3 4 6" xfId="775"/>
    <cellStyle name="normální 3 4 6 2" xfId="776"/>
    <cellStyle name="normální 3 4 7" xfId="777"/>
    <cellStyle name="normální 3 4 7 2" xfId="778"/>
    <cellStyle name="normální 3 4 8" xfId="779"/>
    <cellStyle name="normální 3 4 8 2" xfId="780"/>
    <cellStyle name="normální 3 4 9" xfId="781"/>
    <cellStyle name="normální 3 4 9 2" xfId="782"/>
    <cellStyle name="normální 3 40" xfId="1853"/>
    <cellStyle name="normální 3 5" xfId="783"/>
    <cellStyle name="normální 3 5 10" xfId="784"/>
    <cellStyle name="normální 3 5 10 2" xfId="785"/>
    <cellStyle name="normální 3 5 11" xfId="786"/>
    <cellStyle name="normální 3 5 11 2" xfId="787"/>
    <cellStyle name="normální 3 5 12" xfId="788"/>
    <cellStyle name="normální 3 5 12 2" xfId="789"/>
    <cellStyle name="normální 3 5 13" xfId="790"/>
    <cellStyle name="normální 3 5 13 2" xfId="791"/>
    <cellStyle name="normální 3 5 14" xfId="792"/>
    <cellStyle name="normální 3 5 14 2" xfId="793"/>
    <cellStyle name="normální 3 5 15" xfId="794"/>
    <cellStyle name="normální 3 5 15 2" xfId="795"/>
    <cellStyle name="normální 3 5 16" xfId="796"/>
    <cellStyle name="normální 3 5 17" xfId="797"/>
    <cellStyle name="normální 3 5 18" xfId="798"/>
    <cellStyle name="normální 3 5 19" xfId="799"/>
    <cellStyle name="normální 3 5 2" xfId="800"/>
    <cellStyle name="normální 3 5 2 2" xfId="801"/>
    <cellStyle name="normální 3 5 20" xfId="802"/>
    <cellStyle name="normální 3 5 21" xfId="803"/>
    <cellStyle name="normální 3 5 22" xfId="804"/>
    <cellStyle name="normální 3 5 23" xfId="1854"/>
    <cellStyle name="normální 3 5 3" xfId="805"/>
    <cellStyle name="normální 3 5 3 2" xfId="806"/>
    <cellStyle name="normální 3 5 4" xfId="807"/>
    <cellStyle name="normální 3 5 4 2" xfId="808"/>
    <cellStyle name="normální 3 5 5" xfId="809"/>
    <cellStyle name="normální 3 5 5 2" xfId="810"/>
    <cellStyle name="normální 3 5 6" xfId="811"/>
    <cellStyle name="normální 3 5 6 2" xfId="812"/>
    <cellStyle name="normální 3 5 7" xfId="813"/>
    <cellStyle name="normální 3 5 7 2" xfId="814"/>
    <cellStyle name="normální 3 5 8" xfId="815"/>
    <cellStyle name="normální 3 5 8 2" xfId="816"/>
    <cellStyle name="normální 3 5 9" xfId="817"/>
    <cellStyle name="normální 3 5 9 2" xfId="818"/>
    <cellStyle name="normální 3 6" xfId="819"/>
    <cellStyle name="normální 3 6 10" xfId="820"/>
    <cellStyle name="normální 3 6 10 2" xfId="821"/>
    <cellStyle name="normální 3 6 11" xfId="822"/>
    <cellStyle name="normální 3 6 11 2" xfId="823"/>
    <cellStyle name="normální 3 6 12" xfId="824"/>
    <cellStyle name="normální 3 6 12 2" xfId="825"/>
    <cellStyle name="normální 3 6 13" xfId="826"/>
    <cellStyle name="normální 3 6 13 2" xfId="827"/>
    <cellStyle name="normální 3 6 14" xfId="828"/>
    <cellStyle name="normální 3 6 14 2" xfId="829"/>
    <cellStyle name="normální 3 6 15" xfId="830"/>
    <cellStyle name="normální 3 6 15 2" xfId="831"/>
    <cellStyle name="normální 3 6 16" xfId="832"/>
    <cellStyle name="normální 3 6 17" xfId="833"/>
    <cellStyle name="normální 3 6 18" xfId="834"/>
    <cellStyle name="normální 3 6 19" xfId="835"/>
    <cellStyle name="normální 3 6 2" xfId="836"/>
    <cellStyle name="normální 3 6 2 2" xfId="837"/>
    <cellStyle name="normální 3 6 20" xfId="838"/>
    <cellStyle name="normální 3 6 21" xfId="839"/>
    <cellStyle name="normální 3 6 22" xfId="840"/>
    <cellStyle name="normální 3 6 23" xfId="1855"/>
    <cellStyle name="normální 3 6 3" xfId="841"/>
    <cellStyle name="normální 3 6 3 2" xfId="842"/>
    <cellStyle name="normální 3 6 4" xfId="843"/>
    <cellStyle name="normální 3 6 4 2" xfId="844"/>
    <cellStyle name="normální 3 6 5" xfId="845"/>
    <cellStyle name="normální 3 6 5 2" xfId="846"/>
    <cellStyle name="normální 3 6 6" xfId="847"/>
    <cellStyle name="normální 3 6 6 2" xfId="848"/>
    <cellStyle name="normální 3 6 7" xfId="849"/>
    <cellStyle name="normální 3 6 7 2" xfId="850"/>
    <cellStyle name="normální 3 6 8" xfId="851"/>
    <cellStyle name="normální 3 6 8 2" xfId="852"/>
    <cellStyle name="normální 3 6 9" xfId="853"/>
    <cellStyle name="normální 3 6 9 2" xfId="854"/>
    <cellStyle name="normální 3 7" xfId="855"/>
    <cellStyle name="normální 3 7 10" xfId="856"/>
    <cellStyle name="normální 3 7 10 2" xfId="857"/>
    <cellStyle name="normální 3 7 11" xfId="858"/>
    <cellStyle name="normální 3 7 11 2" xfId="859"/>
    <cellStyle name="normální 3 7 12" xfId="860"/>
    <cellStyle name="normální 3 7 12 2" xfId="861"/>
    <cellStyle name="normální 3 7 13" xfId="862"/>
    <cellStyle name="normální 3 7 13 2" xfId="863"/>
    <cellStyle name="normální 3 7 14" xfId="864"/>
    <cellStyle name="normální 3 7 14 2" xfId="865"/>
    <cellStyle name="normální 3 7 15" xfId="866"/>
    <cellStyle name="normální 3 7 15 2" xfId="867"/>
    <cellStyle name="normální 3 7 16" xfId="868"/>
    <cellStyle name="normální 3 7 17" xfId="869"/>
    <cellStyle name="normální 3 7 18" xfId="870"/>
    <cellStyle name="normální 3 7 19" xfId="871"/>
    <cellStyle name="normální 3 7 2" xfId="872"/>
    <cellStyle name="normální 3 7 2 2" xfId="873"/>
    <cellStyle name="normální 3 7 20" xfId="874"/>
    <cellStyle name="normální 3 7 21" xfId="875"/>
    <cellStyle name="normální 3 7 22" xfId="876"/>
    <cellStyle name="normální 3 7 3" xfId="877"/>
    <cellStyle name="normální 3 7 3 2" xfId="878"/>
    <cellStyle name="normální 3 7 4" xfId="879"/>
    <cellStyle name="normální 3 7 4 2" xfId="880"/>
    <cellStyle name="normální 3 7 5" xfId="881"/>
    <cellStyle name="normální 3 7 5 2" xfId="882"/>
    <cellStyle name="normální 3 7 6" xfId="883"/>
    <cellStyle name="normální 3 7 6 2" xfId="884"/>
    <cellStyle name="normální 3 7 7" xfId="885"/>
    <cellStyle name="normální 3 7 7 2" xfId="886"/>
    <cellStyle name="normální 3 7 8" xfId="887"/>
    <cellStyle name="normální 3 7 8 2" xfId="888"/>
    <cellStyle name="normální 3 7 9" xfId="889"/>
    <cellStyle name="normální 3 7 9 2" xfId="890"/>
    <cellStyle name="normální 3 8" xfId="891"/>
    <cellStyle name="normální 3 8 2" xfId="892"/>
    <cellStyle name="normální 3 8 3" xfId="893"/>
    <cellStyle name="normální 3 8 4" xfId="894"/>
    <cellStyle name="normální 3 8 5" xfId="895"/>
    <cellStyle name="normální 3 8 6" xfId="896"/>
    <cellStyle name="normální 3 8 7" xfId="897"/>
    <cellStyle name="normální 3 8 8" xfId="898"/>
    <cellStyle name="normální 3 9" xfId="899"/>
    <cellStyle name="normální 3 9 2" xfId="900"/>
    <cellStyle name="normální 3 9 3" xfId="901"/>
    <cellStyle name="normální 3 9 4" xfId="902"/>
    <cellStyle name="normální 3 9 5" xfId="903"/>
    <cellStyle name="normální 3 9 6" xfId="904"/>
    <cellStyle name="normální 3 9 7" xfId="905"/>
    <cellStyle name="normální 3 9 8" xfId="906"/>
    <cellStyle name="Normální 3_F1.1.4.2.0974_04_04_003_00_Rozpočet" xfId="1856"/>
    <cellStyle name="Normální 30" xfId="907"/>
    <cellStyle name="Normální 31" xfId="908"/>
    <cellStyle name="Normální 32" xfId="909"/>
    <cellStyle name="Normální 33" xfId="910"/>
    <cellStyle name="Normální 34" xfId="911"/>
    <cellStyle name="Normální 35" xfId="912"/>
    <cellStyle name="Normální 36" xfId="913"/>
    <cellStyle name="Normální 37" xfId="914"/>
    <cellStyle name="Normální 38" xfId="915"/>
    <cellStyle name="Normální 39" xfId="916"/>
    <cellStyle name="Normální 4" xfId="81"/>
    <cellStyle name="normální 4 10" xfId="917"/>
    <cellStyle name="normální 4 10 2" xfId="918"/>
    <cellStyle name="normální 4 11" xfId="919"/>
    <cellStyle name="normální 4 11 2" xfId="920"/>
    <cellStyle name="normální 4 12" xfId="921"/>
    <cellStyle name="normální 4 12 2" xfId="922"/>
    <cellStyle name="normální 4 13" xfId="923"/>
    <cellStyle name="normální 4 13 2" xfId="924"/>
    <cellStyle name="normální 4 14" xfId="925"/>
    <cellStyle name="normální 4 14 2" xfId="926"/>
    <cellStyle name="normální 4 15" xfId="927"/>
    <cellStyle name="normální 4 15 2" xfId="928"/>
    <cellStyle name="normální 4 16" xfId="929"/>
    <cellStyle name="normální 4 16 2" xfId="930"/>
    <cellStyle name="normální 4 17" xfId="931"/>
    <cellStyle name="normální 4 17 2" xfId="932"/>
    <cellStyle name="normální 4 18" xfId="933"/>
    <cellStyle name="normální 4 18 2" xfId="934"/>
    <cellStyle name="normální 4 19" xfId="935"/>
    <cellStyle name="normální 4 19 2" xfId="936"/>
    <cellStyle name="normální 4 2" xfId="937"/>
    <cellStyle name="Normální 4 2 2" xfId="1857"/>
    <cellStyle name="normální 4 2 3" xfId="1858"/>
    <cellStyle name="normální 4 20" xfId="938"/>
    <cellStyle name="normální 4 20 2" xfId="939"/>
    <cellStyle name="normální 4 21" xfId="940"/>
    <cellStyle name="normální 4 22" xfId="941"/>
    <cellStyle name="normální 4 23" xfId="942"/>
    <cellStyle name="normální 4 24" xfId="943"/>
    <cellStyle name="normální 4 25" xfId="944"/>
    <cellStyle name="normální 4 26" xfId="945"/>
    <cellStyle name="normální 4 27" xfId="946"/>
    <cellStyle name="normální 4 28" xfId="1859"/>
    <cellStyle name="normální 4 3" xfId="947"/>
    <cellStyle name="normální 4 3 10" xfId="948"/>
    <cellStyle name="normální 4 3 10 2" xfId="949"/>
    <cellStyle name="normální 4 3 11" xfId="950"/>
    <cellStyle name="normální 4 3 11 2" xfId="951"/>
    <cellStyle name="normální 4 3 12" xfId="952"/>
    <cellStyle name="normální 4 3 12 2" xfId="953"/>
    <cellStyle name="normální 4 3 13" xfId="954"/>
    <cellStyle name="normální 4 3 13 2" xfId="955"/>
    <cellStyle name="normální 4 3 14" xfId="956"/>
    <cellStyle name="normální 4 3 14 2" xfId="957"/>
    <cellStyle name="normální 4 3 15" xfId="958"/>
    <cellStyle name="normální 4 3 15 2" xfId="959"/>
    <cellStyle name="normální 4 3 16" xfId="960"/>
    <cellStyle name="normální 4 3 16 2" xfId="961"/>
    <cellStyle name="normální 4 3 17" xfId="962"/>
    <cellStyle name="normální 4 3 18" xfId="963"/>
    <cellStyle name="normální 4 3 19" xfId="964"/>
    <cellStyle name="normální 4 3 2" xfId="965"/>
    <cellStyle name="normální 4 3 2 10" xfId="966"/>
    <cellStyle name="normální 4 3 2 10 2" xfId="967"/>
    <cellStyle name="normální 4 3 2 11" xfId="968"/>
    <cellStyle name="normální 4 3 2 11 2" xfId="969"/>
    <cellStyle name="normální 4 3 2 12" xfId="970"/>
    <cellStyle name="normální 4 3 2 12 2" xfId="971"/>
    <cellStyle name="normální 4 3 2 13" xfId="972"/>
    <cellStyle name="normální 4 3 2 13 2" xfId="973"/>
    <cellStyle name="normální 4 3 2 14" xfId="974"/>
    <cellStyle name="normální 4 3 2 14 2" xfId="975"/>
    <cellStyle name="normální 4 3 2 15" xfId="976"/>
    <cellStyle name="normální 4 3 2 15 2" xfId="977"/>
    <cellStyle name="normální 4 3 2 16" xfId="978"/>
    <cellStyle name="normální 4 3 2 17" xfId="979"/>
    <cellStyle name="normální 4 3 2 18" xfId="980"/>
    <cellStyle name="normální 4 3 2 19" xfId="981"/>
    <cellStyle name="normální 4 3 2 2" xfId="982"/>
    <cellStyle name="normální 4 3 2 2 2" xfId="983"/>
    <cellStyle name="normální 4 3 2 20" xfId="984"/>
    <cellStyle name="normální 4 3 2 21" xfId="985"/>
    <cellStyle name="normální 4 3 2 22" xfId="986"/>
    <cellStyle name="normální 4 3 2 3" xfId="987"/>
    <cellStyle name="normální 4 3 2 3 2" xfId="988"/>
    <cellStyle name="normální 4 3 2 4" xfId="989"/>
    <cellStyle name="normální 4 3 2 4 2" xfId="990"/>
    <cellStyle name="normální 4 3 2 5" xfId="991"/>
    <cellStyle name="normální 4 3 2 5 2" xfId="992"/>
    <cellStyle name="normální 4 3 2 6" xfId="993"/>
    <cellStyle name="normální 4 3 2 6 2" xfId="994"/>
    <cellStyle name="normální 4 3 2 7" xfId="995"/>
    <cellStyle name="normální 4 3 2 7 2" xfId="996"/>
    <cellStyle name="normální 4 3 2 8" xfId="997"/>
    <cellStyle name="normální 4 3 2 8 2" xfId="998"/>
    <cellStyle name="normální 4 3 2 9" xfId="999"/>
    <cellStyle name="normální 4 3 2 9 2" xfId="1000"/>
    <cellStyle name="normální 4 3 20" xfId="1001"/>
    <cellStyle name="normální 4 3 21" xfId="1002"/>
    <cellStyle name="normální 4 3 22" xfId="1003"/>
    <cellStyle name="normální 4 3 23" xfId="1004"/>
    <cellStyle name="normální 4 3 24" xfId="1005"/>
    <cellStyle name="normální 4 3 25" xfId="1006"/>
    <cellStyle name="normální 4 3 26" xfId="1860"/>
    <cellStyle name="normální 4 3 3" xfId="1007"/>
    <cellStyle name="normální 4 3 3 2" xfId="1008"/>
    <cellStyle name="normální 4 3 3 3" xfId="1009"/>
    <cellStyle name="normální 4 3 3 4" xfId="1010"/>
    <cellStyle name="normální 4 3 3 5" xfId="1011"/>
    <cellStyle name="normální 4 3 3 6" xfId="1012"/>
    <cellStyle name="normální 4 3 3 7" xfId="1013"/>
    <cellStyle name="normální 4 3 3 8" xfId="1014"/>
    <cellStyle name="normální 4 3 4" xfId="1015"/>
    <cellStyle name="normální 4 3 4 2" xfId="1016"/>
    <cellStyle name="normální 4 3 5" xfId="1017"/>
    <cellStyle name="normální 4 3 5 2" xfId="1018"/>
    <cellStyle name="normální 4 3 6" xfId="1019"/>
    <cellStyle name="normální 4 3 6 2" xfId="1020"/>
    <cellStyle name="normální 4 3 7" xfId="1021"/>
    <cellStyle name="normální 4 3 7 2" xfId="1022"/>
    <cellStyle name="normální 4 3 8" xfId="1023"/>
    <cellStyle name="normální 4 3 8 2" xfId="1024"/>
    <cellStyle name="normální 4 3 9" xfId="1025"/>
    <cellStyle name="normální 4 3 9 2" xfId="1026"/>
    <cellStyle name="normální 4 4" xfId="1027"/>
    <cellStyle name="normální 4 4 2" xfId="1861"/>
    <cellStyle name="normální 4 5" xfId="1028"/>
    <cellStyle name="normální 4 6" xfId="1029"/>
    <cellStyle name="normální 4 7" xfId="1030"/>
    <cellStyle name="normální 4 7 10" xfId="1031"/>
    <cellStyle name="normální 4 7 11" xfId="1032"/>
    <cellStyle name="normální 4 7 12" xfId="1033"/>
    <cellStyle name="normální 4 7 13" xfId="1034"/>
    <cellStyle name="normální 4 7 14" xfId="1035"/>
    <cellStyle name="normální 4 7 15" xfId="1036"/>
    <cellStyle name="normální 4 7 16" xfId="1037"/>
    <cellStyle name="normální 4 7 17" xfId="1038"/>
    <cellStyle name="normální 4 7 17 2" xfId="1039"/>
    <cellStyle name="normální 4 7 18" xfId="1040"/>
    <cellStyle name="normální 4 7 19" xfId="1041"/>
    <cellStyle name="normální 4 7 2" xfId="1042"/>
    <cellStyle name="normální 4 7 20" xfId="1043"/>
    <cellStyle name="normální 4 7 21" xfId="1044"/>
    <cellStyle name="normální 4 7 22" xfId="1045"/>
    <cellStyle name="normální 4 7 23" xfId="1046"/>
    <cellStyle name="normální 4 7 24" xfId="1047"/>
    <cellStyle name="normální 4 7 25" xfId="1048"/>
    <cellStyle name="normální 4 7 26" xfId="1049"/>
    <cellStyle name="normální 4 7 27" xfId="1050"/>
    <cellStyle name="normální 4 7 3" xfId="1051"/>
    <cellStyle name="normální 4 7 4" xfId="1052"/>
    <cellStyle name="normální 4 7 5" xfId="1053"/>
    <cellStyle name="normální 4 7 6" xfId="1054"/>
    <cellStyle name="normální 4 7 7" xfId="1055"/>
    <cellStyle name="normální 4 7 8" xfId="1056"/>
    <cellStyle name="normální 4 7 9" xfId="1057"/>
    <cellStyle name="normální 4 8" xfId="1058"/>
    <cellStyle name="normální 4 8 10" xfId="1059"/>
    <cellStyle name="normální 4 8 11" xfId="1060"/>
    <cellStyle name="normální 4 8 12" xfId="1061"/>
    <cellStyle name="normální 4 8 13" xfId="1062"/>
    <cellStyle name="normální 4 8 14" xfId="1063"/>
    <cellStyle name="normální 4 8 15" xfId="1064"/>
    <cellStyle name="normální 4 8 16" xfId="1065"/>
    <cellStyle name="normální 4 8 17" xfId="1066"/>
    <cellStyle name="normální 4 8 17 2" xfId="1067"/>
    <cellStyle name="normální 4 8 18" xfId="1068"/>
    <cellStyle name="normální 4 8 19" xfId="1069"/>
    <cellStyle name="normální 4 8 2" xfId="1070"/>
    <cellStyle name="normální 4 8 20" xfId="1071"/>
    <cellStyle name="normální 4 8 21" xfId="1072"/>
    <cellStyle name="normální 4 8 22" xfId="1073"/>
    <cellStyle name="normální 4 8 23" xfId="1074"/>
    <cellStyle name="normální 4 8 24" xfId="1075"/>
    <cellStyle name="normální 4 8 25" xfId="1076"/>
    <cellStyle name="normální 4 8 26" xfId="1077"/>
    <cellStyle name="normální 4 8 27" xfId="1078"/>
    <cellStyle name="normální 4 8 3" xfId="1079"/>
    <cellStyle name="normální 4 8 4" xfId="1080"/>
    <cellStyle name="normální 4 8 5" xfId="1081"/>
    <cellStyle name="normální 4 8 6" xfId="1082"/>
    <cellStyle name="normální 4 8 7" xfId="1083"/>
    <cellStyle name="normální 4 8 8" xfId="1084"/>
    <cellStyle name="normální 4 8 9" xfId="1085"/>
    <cellStyle name="normální 4 9" xfId="1086"/>
    <cellStyle name="normální 4 9 10" xfId="1087"/>
    <cellStyle name="normální 4 9 11" xfId="1088"/>
    <cellStyle name="normální 4 9 12" xfId="1089"/>
    <cellStyle name="normální 4 9 13" xfId="1090"/>
    <cellStyle name="normální 4 9 14" xfId="1091"/>
    <cellStyle name="normální 4 9 15" xfId="1092"/>
    <cellStyle name="normální 4 9 16" xfId="1093"/>
    <cellStyle name="normální 4 9 17" xfId="1094"/>
    <cellStyle name="normální 4 9 17 2" xfId="1095"/>
    <cellStyle name="normální 4 9 18" xfId="1096"/>
    <cellStyle name="normální 4 9 19" xfId="1097"/>
    <cellStyle name="normální 4 9 2" xfId="1098"/>
    <cellStyle name="normální 4 9 20" xfId="1099"/>
    <cellStyle name="normální 4 9 21" xfId="1100"/>
    <cellStyle name="normální 4 9 22" xfId="1101"/>
    <cellStyle name="normální 4 9 23" xfId="1102"/>
    <cellStyle name="normální 4 9 24" xfId="1103"/>
    <cellStyle name="normální 4 9 25" xfId="1104"/>
    <cellStyle name="normální 4 9 26" xfId="1105"/>
    <cellStyle name="normální 4 9 27" xfId="1106"/>
    <cellStyle name="normální 4 9 3" xfId="1107"/>
    <cellStyle name="normální 4 9 4" xfId="1108"/>
    <cellStyle name="normální 4 9 5" xfId="1109"/>
    <cellStyle name="normální 4 9 6" xfId="1110"/>
    <cellStyle name="normální 4 9 7" xfId="1111"/>
    <cellStyle name="normální 4 9 8" xfId="1112"/>
    <cellStyle name="normální 4 9 9" xfId="1113"/>
    <cellStyle name="Normální 40" xfId="1114"/>
    <cellStyle name="Normální 41" xfId="1115"/>
    <cellStyle name="Normální 42" xfId="1116"/>
    <cellStyle name="Normální 43" xfId="1117"/>
    <cellStyle name="Normální 44" xfId="1118"/>
    <cellStyle name="Normální 45" xfId="1119"/>
    <cellStyle name="Normální 46" xfId="1120"/>
    <cellStyle name="Normální 47" xfId="1121"/>
    <cellStyle name="Normální 48" xfId="1862"/>
    <cellStyle name="Normální 49" xfId="1863"/>
    <cellStyle name="normální 5" xfId="1122"/>
    <cellStyle name="normální 5 10" xfId="1123"/>
    <cellStyle name="normální 5 10 2" xfId="1124"/>
    <cellStyle name="normální 5 11" xfId="1125"/>
    <cellStyle name="normální 5 11 2" xfId="1126"/>
    <cellStyle name="normální 5 12" xfId="1127"/>
    <cellStyle name="normální 5 12 2" xfId="1128"/>
    <cellStyle name="normální 5 13" xfId="1129"/>
    <cellStyle name="normální 5 13 2" xfId="1130"/>
    <cellStyle name="normální 5 14" xfId="1131"/>
    <cellStyle name="normální 5 14 2" xfId="1132"/>
    <cellStyle name="normální 5 15" xfId="1133"/>
    <cellStyle name="normální 5 15 2" xfId="1134"/>
    <cellStyle name="normální 5 16" xfId="1135"/>
    <cellStyle name="normální 5 16 2" xfId="1136"/>
    <cellStyle name="normální 5 17" xfId="1137"/>
    <cellStyle name="normální 5 18" xfId="1138"/>
    <cellStyle name="normální 5 19" xfId="1139"/>
    <cellStyle name="normální 5 2" xfId="1140"/>
    <cellStyle name="normální 5 2 10" xfId="1141"/>
    <cellStyle name="normální 5 2 10 2" xfId="1142"/>
    <cellStyle name="normální 5 2 11" xfId="1143"/>
    <cellStyle name="normální 5 2 11 2" xfId="1144"/>
    <cellStyle name="normální 5 2 12" xfId="1145"/>
    <cellStyle name="normální 5 2 12 2" xfId="1146"/>
    <cellStyle name="normální 5 2 13" xfId="1147"/>
    <cellStyle name="normální 5 2 13 2" xfId="1148"/>
    <cellStyle name="normální 5 2 14" xfId="1149"/>
    <cellStyle name="normální 5 2 14 2" xfId="1150"/>
    <cellStyle name="normální 5 2 15" xfId="1151"/>
    <cellStyle name="normální 5 2 15 2" xfId="1152"/>
    <cellStyle name="normální 5 2 16" xfId="1153"/>
    <cellStyle name="normální 5 2 16 2" xfId="1154"/>
    <cellStyle name="normální 5 2 17" xfId="1155"/>
    <cellStyle name="normální 5 2 18" xfId="1156"/>
    <cellStyle name="normální 5 2 19" xfId="1157"/>
    <cellStyle name="normální 5 2 2" xfId="1158"/>
    <cellStyle name="normální 5 2 2 10" xfId="1159"/>
    <cellStyle name="normální 5 2 2 10 2" xfId="1160"/>
    <cellStyle name="normální 5 2 2 11" xfId="1161"/>
    <cellStyle name="normální 5 2 2 11 2" xfId="1162"/>
    <cellStyle name="normální 5 2 2 12" xfId="1163"/>
    <cellStyle name="normální 5 2 2 12 2" xfId="1164"/>
    <cellStyle name="normální 5 2 2 13" xfId="1165"/>
    <cellStyle name="normální 5 2 2 13 2" xfId="1166"/>
    <cellStyle name="normální 5 2 2 14" xfId="1167"/>
    <cellStyle name="normální 5 2 2 14 2" xfId="1168"/>
    <cellStyle name="normální 5 2 2 15" xfId="1169"/>
    <cellStyle name="normální 5 2 2 15 2" xfId="1170"/>
    <cellStyle name="normální 5 2 2 16" xfId="1171"/>
    <cellStyle name="normální 5 2 2 17" xfId="1172"/>
    <cellStyle name="normální 5 2 2 18" xfId="1173"/>
    <cellStyle name="normální 5 2 2 19" xfId="1174"/>
    <cellStyle name="normální 5 2 2 2" xfId="1175"/>
    <cellStyle name="normální 5 2 2 2 2" xfId="1176"/>
    <cellStyle name="normální 5 2 2 20" xfId="1177"/>
    <cellStyle name="normální 5 2 2 21" xfId="1178"/>
    <cellStyle name="normální 5 2 2 22" xfId="1179"/>
    <cellStyle name="normální 5 2 2 3" xfId="1180"/>
    <cellStyle name="normální 5 2 2 3 2" xfId="1181"/>
    <cellStyle name="normální 5 2 2 4" xfId="1182"/>
    <cellStyle name="normální 5 2 2 4 2" xfId="1183"/>
    <cellStyle name="normální 5 2 2 5" xfId="1184"/>
    <cellStyle name="normální 5 2 2 5 2" xfId="1185"/>
    <cellStyle name="normální 5 2 2 6" xfId="1186"/>
    <cellStyle name="normální 5 2 2 6 2" xfId="1187"/>
    <cellStyle name="normální 5 2 2 7" xfId="1188"/>
    <cellStyle name="normální 5 2 2 7 2" xfId="1189"/>
    <cellStyle name="normální 5 2 2 8" xfId="1190"/>
    <cellStyle name="normální 5 2 2 8 2" xfId="1191"/>
    <cellStyle name="normální 5 2 2 9" xfId="1192"/>
    <cellStyle name="normální 5 2 2 9 2" xfId="1193"/>
    <cellStyle name="normální 5 2 20" xfId="1194"/>
    <cellStyle name="normální 5 2 21" xfId="1195"/>
    <cellStyle name="normální 5 2 22" xfId="1196"/>
    <cellStyle name="normální 5 2 23" xfId="1197"/>
    <cellStyle name="normální 5 2 24" xfId="1198"/>
    <cellStyle name="normální 5 2 25" xfId="1199"/>
    <cellStyle name="normální 5 2 3" xfId="1200"/>
    <cellStyle name="normální 5 2 3 2" xfId="1201"/>
    <cellStyle name="normální 5 2 3 3" xfId="1202"/>
    <cellStyle name="normální 5 2 3 4" xfId="1203"/>
    <cellStyle name="normální 5 2 3 5" xfId="1204"/>
    <cellStyle name="normální 5 2 3 6" xfId="1205"/>
    <cellStyle name="normální 5 2 3 7" xfId="1206"/>
    <cellStyle name="normální 5 2 3 8" xfId="1207"/>
    <cellStyle name="normální 5 2 4" xfId="1208"/>
    <cellStyle name="normální 5 2 4 2" xfId="1209"/>
    <cellStyle name="normální 5 2 5" xfId="1210"/>
    <cellStyle name="normální 5 2 5 2" xfId="1211"/>
    <cellStyle name="normální 5 2 6" xfId="1212"/>
    <cellStyle name="normální 5 2 6 2" xfId="1213"/>
    <cellStyle name="normální 5 2 7" xfId="1214"/>
    <cellStyle name="normální 5 2 7 2" xfId="1215"/>
    <cellStyle name="normální 5 2 8" xfId="1216"/>
    <cellStyle name="normální 5 2 8 2" xfId="1217"/>
    <cellStyle name="normální 5 2 9" xfId="1218"/>
    <cellStyle name="normální 5 2 9 2" xfId="1219"/>
    <cellStyle name="normální 5 20" xfId="1220"/>
    <cellStyle name="normální 5 21" xfId="1221"/>
    <cellStyle name="normální 5 22" xfId="1222"/>
    <cellStyle name="normální 5 23" xfId="1223"/>
    <cellStyle name="normální 5 3" xfId="1224"/>
    <cellStyle name="normální 5 3 2" xfId="1225"/>
    <cellStyle name="normální 5 3 3" xfId="1864"/>
    <cellStyle name="normální 5 4" xfId="1226"/>
    <cellStyle name="normální 5 4 2" xfId="1227"/>
    <cellStyle name="normální 5 5" xfId="1228"/>
    <cellStyle name="normální 5 5 2" xfId="1229"/>
    <cellStyle name="normální 5 6" xfId="1230"/>
    <cellStyle name="normální 5 6 2" xfId="1231"/>
    <cellStyle name="normální 5 7" xfId="1232"/>
    <cellStyle name="normální 5 7 2" xfId="1233"/>
    <cellStyle name="normální 5 8" xfId="1234"/>
    <cellStyle name="normální 5 8 2" xfId="1235"/>
    <cellStyle name="normální 5 9" xfId="1236"/>
    <cellStyle name="normální 5 9 2" xfId="1237"/>
    <cellStyle name="Normální 50" xfId="1865"/>
    <cellStyle name="Normální 51" xfId="1866"/>
    <cellStyle name="Normální 52" xfId="1867"/>
    <cellStyle name="Normální 53" xfId="1868"/>
    <cellStyle name="Normální 54" xfId="1869"/>
    <cellStyle name="Normální 55" xfId="1870"/>
    <cellStyle name="Normální 56" xfId="1871"/>
    <cellStyle name="Normální 57" xfId="1872"/>
    <cellStyle name="Normální 58" xfId="1873"/>
    <cellStyle name="Normální 59" xfId="1874"/>
    <cellStyle name="normální 6" xfId="56"/>
    <cellStyle name="normální 6 10" xfId="1238"/>
    <cellStyle name="normální 6 10 2" xfId="1239"/>
    <cellStyle name="normální 6 11" xfId="1240"/>
    <cellStyle name="normální 6 11 2" xfId="1241"/>
    <cellStyle name="normální 6 12" xfId="1242"/>
    <cellStyle name="normální 6 12 2" xfId="1243"/>
    <cellStyle name="normální 6 13" xfId="1244"/>
    <cellStyle name="normální 6 13 2" xfId="1245"/>
    <cellStyle name="normální 6 14" xfId="1246"/>
    <cellStyle name="normální 6 14 2" xfId="1247"/>
    <cellStyle name="normální 6 15" xfId="1248"/>
    <cellStyle name="normální 6 15 2" xfId="1249"/>
    <cellStyle name="normální 6 16" xfId="1250"/>
    <cellStyle name="normální 6 16 2" xfId="1251"/>
    <cellStyle name="normální 6 17" xfId="1252"/>
    <cellStyle name="normální 6 18" xfId="1253"/>
    <cellStyle name="normální 6 19" xfId="1254"/>
    <cellStyle name="normální 6 2" xfId="57"/>
    <cellStyle name="normální 6 2 10" xfId="1255"/>
    <cellStyle name="normální 6 2 10 2" xfId="1256"/>
    <cellStyle name="normální 6 2 11" xfId="1257"/>
    <cellStyle name="normální 6 2 11 2" xfId="1258"/>
    <cellStyle name="normální 6 2 12" xfId="1259"/>
    <cellStyle name="normální 6 2 12 2" xfId="1260"/>
    <cellStyle name="normální 6 2 13" xfId="1261"/>
    <cellStyle name="normální 6 2 13 2" xfId="1262"/>
    <cellStyle name="normální 6 2 14" xfId="1263"/>
    <cellStyle name="normální 6 2 14 2" xfId="1264"/>
    <cellStyle name="normální 6 2 15" xfId="1265"/>
    <cellStyle name="normální 6 2 15 2" xfId="1266"/>
    <cellStyle name="normální 6 2 16" xfId="1267"/>
    <cellStyle name="normální 6 2 17" xfId="1268"/>
    <cellStyle name="normální 6 2 18" xfId="1269"/>
    <cellStyle name="normální 6 2 19" xfId="1270"/>
    <cellStyle name="normální 6 2 2" xfId="1271"/>
    <cellStyle name="normální 6 2 2 2" xfId="1272"/>
    <cellStyle name="normální 6 2 20" xfId="1273"/>
    <cellStyle name="normální 6 2 21" xfId="1274"/>
    <cellStyle name="normální 6 2 22" xfId="1275"/>
    <cellStyle name="normální 6 2 23" xfId="1875"/>
    <cellStyle name="normální 6 2 3" xfId="1276"/>
    <cellStyle name="normální 6 2 3 2" xfId="1277"/>
    <cellStyle name="normální 6 2 4" xfId="1278"/>
    <cellStyle name="normální 6 2 4 2" xfId="1279"/>
    <cellStyle name="normální 6 2 5" xfId="1280"/>
    <cellStyle name="normální 6 2 5 2" xfId="1281"/>
    <cellStyle name="normální 6 2 6" xfId="1282"/>
    <cellStyle name="normální 6 2 6 2" xfId="1283"/>
    <cellStyle name="normální 6 2 7" xfId="1284"/>
    <cellStyle name="normální 6 2 7 2" xfId="1285"/>
    <cellStyle name="normální 6 2 8" xfId="1286"/>
    <cellStyle name="normální 6 2 8 2" xfId="1287"/>
    <cellStyle name="normální 6 2 9" xfId="1288"/>
    <cellStyle name="normální 6 2 9 2" xfId="1289"/>
    <cellStyle name="normální 6 20" xfId="1290"/>
    <cellStyle name="normální 6 21" xfId="1291"/>
    <cellStyle name="normální 6 22" xfId="1292"/>
    <cellStyle name="normální 6 23" xfId="1293"/>
    <cellStyle name="normální 6 24" xfId="1294"/>
    <cellStyle name="normální 6 25" xfId="1295"/>
    <cellStyle name="normální 6 26" xfId="1876"/>
    <cellStyle name="normální 6 3" xfId="1296"/>
    <cellStyle name="normální 6 3 2" xfId="1297"/>
    <cellStyle name="normální 6 3 3" xfId="1298"/>
    <cellStyle name="normální 6 3 4" xfId="1299"/>
    <cellStyle name="normální 6 3 5" xfId="1300"/>
    <cellStyle name="normální 6 3 6" xfId="1301"/>
    <cellStyle name="normální 6 3 7" xfId="1302"/>
    <cellStyle name="normální 6 3 8" xfId="1303"/>
    <cellStyle name="normální 6 3 9" xfId="1877"/>
    <cellStyle name="normální 6 4" xfId="1304"/>
    <cellStyle name="normální 6 4 2" xfId="1305"/>
    <cellStyle name="normální 6 4 3" xfId="1878"/>
    <cellStyle name="normální 6 5" xfId="1306"/>
    <cellStyle name="normální 6 5 2" xfId="1307"/>
    <cellStyle name="normální 6 6" xfId="1308"/>
    <cellStyle name="normální 6 6 2" xfId="1309"/>
    <cellStyle name="normální 6 7" xfId="1310"/>
    <cellStyle name="normální 6 7 2" xfId="1311"/>
    <cellStyle name="normální 6 8" xfId="1312"/>
    <cellStyle name="normální 6 8 2" xfId="1313"/>
    <cellStyle name="normální 6 9" xfId="1314"/>
    <cellStyle name="normální 6 9 2" xfId="1315"/>
    <cellStyle name="Normální 60" xfId="1879"/>
    <cellStyle name="Normální 61" xfId="1880"/>
    <cellStyle name="Normální 62" xfId="1881"/>
    <cellStyle name="Normální 63" xfId="1882"/>
    <cellStyle name="Normální 64" xfId="1883"/>
    <cellStyle name="Normální 65" xfId="1884"/>
    <cellStyle name="Normální 66" xfId="1885"/>
    <cellStyle name="Normální 67" xfId="1886"/>
    <cellStyle name="Normální 68" xfId="1887"/>
    <cellStyle name="Normální 69" xfId="1888"/>
    <cellStyle name="Normální 7" xfId="58"/>
    <cellStyle name="normální 7 10" xfId="1316"/>
    <cellStyle name="normální 7 10 2" xfId="1317"/>
    <cellStyle name="normální 7 11" xfId="1318"/>
    <cellStyle name="normální 7 11 2" xfId="1319"/>
    <cellStyle name="normální 7 12" xfId="1320"/>
    <cellStyle name="normální 7 12 2" xfId="1321"/>
    <cellStyle name="normální 7 13" xfId="1322"/>
    <cellStyle name="normální 7 13 2" xfId="1323"/>
    <cellStyle name="normální 7 14" xfId="1324"/>
    <cellStyle name="normální 7 14 2" xfId="1325"/>
    <cellStyle name="normální 7 15" xfId="1326"/>
    <cellStyle name="normální 7 15 2" xfId="1327"/>
    <cellStyle name="normální 7 16" xfId="1328"/>
    <cellStyle name="normální 7 17" xfId="1329"/>
    <cellStyle name="normální 7 18" xfId="1330"/>
    <cellStyle name="normální 7 19" xfId="1331"/>
    <cellStyle name="normální 7 2" xfId="1332"/>
    <cellStyle name="normální 7 2 2" xfId="1333"/>
    <cellStyle name="normální 7 20" xfId="1334"/>
    <cellStyle name="normální 7 21" xfId="1335"/>
    <cellStyle name="normální 7 22" xfId="1336"/>
    <cellStyle name="normální 7 23" xfId="1889"/>
    <cellStyle name="normální 7 3" xfId="1337"/>
    <cellStyle name="normální 7 3 2" xfId="1338"/>
    <cellStyle name="normální 7 3 3" xfId="1890"/>
    <cellStyle name="normální 7 4" xfId="1339"/>
    <cellStyle name="normální 7 4 2" xfId="1340"/>
    <cellStyle name="normální 7 5" xfId="1341"/>
    <cellStyle name="normální 7 5 2" xfId="1342"/>
    <cellStyle name="normální 7 6" xfId="1343"/>
    <cellStyle name="normální 7 6 2" xfId="1344"/>
    <cellStyle name="normální 7 7" xfId="1345"/>
    <cellStyle name="normální 7 7 2" xfId="1346"/>
    <cellStyle name="normální 7 8" xfId="1347"/>
    <cellStyle name="normální 7 8 2" xfId="1348"/>
    <cellStyle name="normální 7 9" xfId="1349"/>
    <cellStyle name="normální 7 9 2" xfId="1350"/>
    <cellStyle name="Normální 70" xfId="1891"/>
    <cellStyle name="Normální 71" xfId="1892"/>
    <cellStyle name="Normální 72" xfId="1893"/>
    <cellStyle name="Normální 73" xfId="1894"/>
    <cellStyle name="Normální 74" xfId="1895"/>
    <cellStyle name="Normální 75" xfId="1896"/>
    <cellStyle name="Normální 76" xfId="1897"/>
    <cellStyle name="Normální 77" xfId="1898"/>
    <cellStyle name="Normální 78" xfId="1899"/>
    <cellStyle name="Normální 79" xfId="1900"/>
    <cellStyle name="Normální 8" xfId="74"/>
    <cellStyle name="normální 8 10" xfId="1351"/>
    <cellStyle name="normální 8 10 2" xfId="1352"/>
    <cellStyle name="normální 8 11" xfId="1353"/>
    <cellStyle name="normální 8 11 2" xfId="1354"/>
    <cellStyle name="normální 8 12" xfId="1355"/>
    <cellStyle name="normální 8 12 2" xfId="1356"/>
    <cellStyle name="normální 8 13" xfId="1357"/>
    <cellStyle name="normální 8 13 2" xfId="1358"/>
    <cellStyle name="normální 8 14" xfId="1359"/>
    <cellStyle name="normální 8 14 2" xfId="1360"/>
    <cellStyle name="normální 8 15" xfId="1361"/>
    <cellStyle name="normální 8 15 2" xfId="1362"/>
    <cellStyle name="normální 8 16" xfId="1363"/>
    <cellStyle name="normální 8 17" xfId="1364"/>
    <cellStyle name="normální 8 18" xfId="1365"/>
    <cellStyle name="normální 8 19" xfId="1366"/>
    <cellStyle name="normální 8 2" xfId="1367"/>
    <cellStyle name="normální 8 2 2" xfId="1368"/>
    <cellStyle name="normální 8 20" xfId="1369"/>
    <cellStyle name="normální 8 21" xfId="1370"/>
    <cellStyle name="normální 8 22" xfId="1371"/>
    <cellStyle name="normální 8 23" xfId="1901"/>
    <cellStyle name="normální 8 3" xfId="1372"/>
    <cellStyle name="normální 8 3 2" xfId="1373"/>
    <cellStyle name="normální 8 4" xfId="1374"/>
    <cellStyle name="normální 8 4 2" xfId="1375"/>
    <cellStyle name="normální 8 5" xfId="1376"/>
    <cellStyle name="normální 8 5 2" xfId="1377"/>
    <cellStyle name="normální 8 6" xfId="1378"/>
    <cellStyle name="normální 8 6 2" xfId="1379"/>
    <cellStyle name="normální 8 7" xfId="1380"/>
    <cellStyle name="normální 8 7 2" xfId="1381"/>
    <cellStyle name="normální 8 8" xfId="1382"/>
    <cellStyle name="normální 8 8 2" xfId="1383"/>
    <cellStyle name="normální 8 9" xfId="1384"/>
    <cellStyle name="normální 8 9 2" xfId="1385"/>
    <cellStyle name="Normální 80" xfId="1902"/>
    <cellStyle name="Normální 9" xfId="75"/>
    <cellStyle name="normální 9 10" xfId="1386"/>
    <cellStyle name="normální 9 10 2" xfId="1387"/>
    <cellStyle name="normální 9 11" xfId="1388"/>
    <cellStyle name="normální 9 11 2" xfId="1389"/>
    <cellStyle name="normální 9 12" xfId="1390"/>
    <cellStyle name="normální 9 12 2" xfId="1391"/>
    <cellStyle name="normální 9 13" xfId="1392"/>
    <cellStyle name="normální 9 13 2" xfId="1393"/>
    <cellStyle name="normální 9 14" xfId="1394"/>
    <cellStyle name="normální 9 14 2" xfId="1395"/>
    <cellStyle name="normální 9 15" xfId="1396"/>
    <cellStyle name="normální 9 15 2" xfId="1397"/>
    <cellStyle name="normální 9 16" xfId="1398"/>
    <cellStyle name="normální 9 17" xfId="1399"/>
    <cellStyle name="normální 9 18" xfId="1400"/>
    <cellStyle name="normální 9 19" xfId="1401"/>
    <cellStyle name="normální 9 2" xfId="1402"/>
    <cellStyle name="normální 9 2 2" xfId="1403"/>
    <cellStyle name="normální 9 20" xfId="1404"/>
    <cellStyle name="normální 9 21" xfId="1405"/>
    <cellStyle name="normální 9 22" xfId="1406"/>
    <cellStyle name="normální 9 23" xfId="1903"/>
    <cellStyle name="normální 9 3" xfId="1407"/>
    <cellStyle name="normální 9 3 2" xfId="1408"/>
    <cellStyle name="normální 9 4" xfId="1409"/>
    <cellStyle name="normální 9 4 2" xfId="1410"/>
    <cellStyle name="normální 9 5" xfId="1411"/>
    <cellStyle name="normální 9 5 2" xfId="1412"/>
    <cellStyle name="normální 9 6" xfId="1413"/>
    <cellStyle name="normální 9 6 2" xfId="1414"/>
    <cellStyle name="normální 9 7" xfId="1415"/>
    <cellStyle name="normální 9 7 2" xfId="1416"/>
    <cellStyle name="normální 9 8" xfId="1417"/>
    <cellStyle name="normální 9 8 2" xfId="1418"/>
    <cellStyle name="normální 9 9" xfId="1419"/>
    <cellStyle name="normální 9 9 2" xfId="1420"/>
    <cellStyle name="normální_Interspar Tábor - vykaz vyměr " xfId="80"/>
    <cellStyle name="Normalny_Arkusz1" xfId="1904"/>
    <cellStyle name="Note" xfId="1905"/>
    <cellStyle name="Note 2" xfId="1906"/>
    <cellStyle name="Note 2 2" xfId="1907"/>
    <cellStyle name="Note 3" xfId="1908"/>
    <cellStyle name="Note 3 2" xfId="1909"/>
    <cellStyle name="Note 3 3" xfId="1910"/>
    <cellStyle name="Note 4" xfId="1911"/>
    <cellStyle name="Œ…‹æØ‚è [0.00]_cost" xfId="1912"/>
    <cellStyle name="Œ…‹æØ‚è_cost" xfId="1913"/>
    <cellStyle name="ord12" xfId="1914"/>
    <cellStyle name="ord6962" xfId="1915"/>
    <cellStyle name="orders" xfId="1916"/>
    <cellStyle name="Output" xfId="1917"/>
    <cellStyle name="Output 2" xfId="1918"/>
    <cellStyle name="Podhlavička" xfId="1423"/>
    <cellStyle name="Polozka" xfId="76"/>
    <cellStyle name="POPIS" xfId="59"/>
    <cellStyle name="popis polozky" xfId="77"/>
    <cellStyle name="pozice" xfId="1919"/>
    <cellStyle name="pozice 2" xfId="1920"/>
    <cellStyle name="pozice 3" xfId="1921"/>
    <cellStyle name="Poznámka 2" xfId="1922"/>
    <cellStyle name="Poznámka 2 2" xfId="1923"/>
    <cellStyle name="Poznámka 3" xfId="1924"/>
    <cellStyle name="Prepojená bunka" xfId="1925"/>
    <cellStyle name="procent 2" xfId="1926"/>
    <cellStyle name="procent 2 2" xfId="1927"/>
    <cellStyle name="procent 2 2 2" xfId="1928"/>
    <cellStyle name="procent 2 2 3" xfId="1929"/>
    <cellStyle name="procent 2 3" xfId="1930"/>
    <cellStyle name="procent 2 4" xfId="1931"/>
    <cellStyle name="Procenta 2" xfId="78"/>
    <cellStyle name="Procenta 2 2" xfId="1932"/>
    <cellStyle name="Procenta 3" xfId="1422"/>
    <cellStyle name="Procenta 4" xfId="1933"/>
    <cellStyle name="Procenta 4 2" xfId="1934"/>
    <cellStyle name="Procenta 4 3" xfId="1935"/>
    <cellStyle name="Propojená buňka 2" xfId="1936"/>
    <cellStyle name="Propojená buňka 3" xfId="1937"/>
    <cellStyle name="rozpočet" xfId="1938"/>
    <cellStyle name="Spolu" xfId="1939"/>
    <cellStyle name="Správně 2" xfId="1940"/>
    <cellStyle name="Správně 3" xfId="1941"/>
    <cellStyle name="Standaard_005-A3-200 (5.3) - lars" xfId="1942"/>
    <cellStyle name="Standard_aktuell" xfId="60"/>
    <cellStyle name="Styl 1" xfId="61"/>
    <cellStyle name="Styl 1 2" xfId="62"/>
    <cellStyle name="Styl 1 2 2" xfId="1943"/>
    <cellStyle name="Styl 1 2 2 2" xfId="1944"/>
    <cellStyle name="Styl 1 2 2 3" xfId="1945"/>
    <cellStyle name="Styl 1 2 3" xfId="1946"/>
    <cellStyle name="Styl 1 2 3 2" xfId="1947"/>
    <cellStyle name="Styl 1 2 4" xfId="1948"/>
    <cellStyle name="Styl 1 2 4 2" xfId="1949"/>
    <cellStyle name="Styl 1 2 5" xfId="1950"/>
    <cellStyle name="Styl 1 3" xfId="1951"/>
    <cellStyle name="Styl 1 3 2" xfId="1952"/>
    <cellStyle name="Styl 1 4" xfId="1953"/>
    <cellStyle name="Styl 1 4 2" xfId="1954"/>
    <cellStyle name="Styl 1 5" xfId="1955"/>
    <cellStyle name="Styl 1_SO 001-70  VZT-POL" xfId="1956"/>
    <cellStyle name="Styl 2" xfId="63"/>
    <cellStyle name="Style 1" xfId="1421"/>
    <cellStyle name="Style 1 2" xfId="1957"/>
    <cellStyle name="Style 1 2 2" xfId="1958"/>
    <cellStyle name="Style 1 3" xfId="1959"/>
    <cellStyle name="Style 1 4" xfId="1960"/>
    <cellStyle name="Štýl 1" xfId="1961"/>
    <cellStyle name="text" xfId="1962"/>
    <cellStyle name="Text upozornění 2" xfId="1963"/>
    <cellStyle name="Text upozornenia" xfId="1964"/>
    <cellStyle name="Title" xfId="1965"/>
    <cellStyle name="Title 2" xfId="1966"/>
    <cellStyle name="titre1" xfId="1967"/>
    <cellStyle name="titre2" xfId="1968"/>
    <cellStyle name="Titul" xfId="1969"/>
    <cellStyle name="Total" xfId="64"/>
    <cellStyle name="Total 2" xfId="1970"/>
    <cellStyle name="Total 3" xfId="1971"/>
    <cellStyle name="TYP ŘÁDKU_4(sloupceJ-L)" xfId="65"/>
    <cellStyle name="Vstup 2" xfId="1972"/>
    <cellStyle name="Vstup 3" xfId="1973"/>
    <cellStyle name="VykazPolozka" xfId="66"/>
    <cellStyle name="VykazVzorec" xfId="67"/>
    <cellStyle name="Výpočet 2" xfId="1974"/>
    <cellStyle name="Výpočet 3" xfId="1975"/>
    <cellStyle name="Výstup 2" xfId="1976"/>
    <cellStyle name="Výstup 3" xfId="1977"/>
    <cellStyle name="Vysvětlující text 2" xfId="1978"/>
    <cellStyle name="Vysvetľujúci text" xfId="1979"/>
    <cellStyle name="Währung" xfId="1980"/>
    <cellStyle name="Walutowy [0]_laroux" xfId="68"/>
    <cellStyle name="Walutowy_laroux" xfId="69"/>
    <cellStyle name="Warning Text" xfId="1981"/>
    <cellStyle name="zamówienia" xfId="1982"/>
    <cellStyle name="Zlá" xfId="1983"/>
    <cellStyle name="Zvýraznění 1 2" xfId="1984"/>
    <cellStyle name="Zvýraznění 1 3" xfId="1985"/>
    <cellStyle name="Zvýraznění 2 2" xfId="1986"/>
    <cellStyle name="Zvýraznění 2 3" xfId="1987"/>
    <cellStyle name="Zvýraznění 3 2" xfId="1988"/>
    <cellStyle name="Zvýraznění 3 3" xfId="1989"/>
    <cellStyle name="Zvýraznění 4 2" xfId="1990"/>
    <cellStyle name="Zvýraznění 4 3" xfId="1991"/>
    <cellStyle name="Zvýraznění 5 2" xfId="1992"/>
    <cellStyle name="Zvýraznění 6 2" xfId="1993"/>
    <cellStyle name="Zvýraznění 6 3" xfId="1994"/>
    <cellStyle name="Zvýraznenie1" xfId="1995"/>
    <cellStyle name="Zvýraznenie2" xfId="1996"/>
    <cellStyle name="Zvýraznenie3" xfId="1997"/>
    <cellStyle name="Zvýraznenie4" xfId="1998"/>
    <cellStyle name="Zvýraznenie5" xfId="1999"/>
    <cellStyle name="Zvýraznenie6" xfId="2000"/>
    <cellStyle name="Zvýrazni" xfId="70"/>
    <cellStyle name="쉼표 [0]_LS '09 Selling Price_091214_CZ" xfId="2001"/>
    <cellStyle name="표준 2" xfId="1424"/>
    <cellStyle name="표준_'07년 Line-up_LGEAK_060907" xfId="2002"/>
    <cellStyle name="桁区切り [0.00]_22Oct01Toyota Indirect Cost Summary Package-F(P&amp;W shop)" xfId="2003"/>
    <cellStyle name="桁区切り_Package -F PROPOSED STAFF SCHEDULE 27,July,01" xfId="2004"/>
    <cellStyle name="標準_031007Drawing schedule" xfId="2005"/>
  </cellStyles>
  <dxfs count="0"/>
  <tableStyles count="0" defaultTableStyle="TableStyleMedium2" defaultPivotStyle="PivotStyleMedium9"/>
  <colors>
    <mruColors>
      <color rgb="FFCCFF99"/>
      <color rgb="FF85DFFF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U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ZT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E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2">
          <cell r="A2" t="str">
            <v>Rozpočet</v>
          </cell>
        </row>
      </sheetData>
      <sheetData sheetId="1">
        <row r="17">
          <cell r="E17">
            <v>22083.75</v>
          </cell>
          <cell r="F17">
            <v>2652515.75</v>
          </cell>
          <cell r="G17">
            <v>0</v>
          </cell>
          <cell r="H17">
            <v>427915.2</v>
          </cell>
        </row>
      </sheetData>
      <sheetData sheetId="2">
        <row r="7">
          <cell r="B7" t="str">
            <v>713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/>
      <sheetData sheetId="1">
        <row r="23">
          <cell r="G23">
            <v>6066173.1300000008</v>
          </cell>
        </row>
        <row r="24">
          <cell r="G24">
            <v>909925.96950000012</v>
          </cell>
        </row>
        <row r="27">
          <cell r="G27">
            <v>-0.1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6 01 Pol"/>
    </sheetNames>
    <sheetDataSet>
      <sheetData sheetId="0"/>
      <sheetData sheetId="1">
        <row r="23">
          <cell r="G23">
            <v>3407610.01</v>
          </cell>
        </row>
        <row r="24">
          <cell r="G24">
            <v>511141.50149999995</v>
          </cell>
        </row>
        <row r="27">
          <cell r="G27">
            <v>0.49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55"/>
  <sheetViews>
    <sheetView showGridLines="0" tabSelected="1" view="pageBreakPreview" topLeftCell="B1" zoomScale="75" zoomScaleNormal="100" zoomScaleSheetLayoutView="75" workbookViewId="0">
      <selection activeCell="G27" sqref="G27:I27"/>
    </sheetView>
  </sheetViews>
  <sheetFormatPr defaultColWidth="9" defaultRowHeight="13.2"/>
  <cols>
    <col min="1" max="1" width="8.44140625" style="2" hidden="1" customWidth="1"/>
    <col min="2" max="2" width="9.33203125" style="2" customWidth="1"/>
    <col min="3" max="3" width="7.44140625" style="2" customWidth="1"/>
    <col min="4" max="4" width="13.44140625" style="2" customWidth="1"/>
    <col min="5" max="5" width="12.33203125" style="2" customWidth="1"/>
    <col min="6" max="6" width="11.44140625" style="2" customWidth="1"/>
    <col min="7" max="7" width="12.6640625" style="101" customWidth="1"/>
    <col min="8" max="8" width="12.6640625" style="2" customWidth="1"/>
    <col min="9" max="9" width="13" style="101" customWidth="1"/>
    <col min="10" max="10" width="6.6640625" style="101" customWidth="1"/>
    <col min="11" max="11" width="4.33203125" style="2" customWidth="1"/>
    <col min="12" max="15" width="10.6640625" style="2" customWidth="1"/>
    <col min="16" max="256" width="9" style="2"/>
    <col min="257" max="257" width="0" style="2" hidden="1" customWidth="1"/>
    <col min="258" max="258" width="9.33203125" style="2" customWidth="1"/>
    <col min="259" max="259" width="7.44140625" style="2" customWidth="1"/>
    <col min="260" max="260" width="13.44140625" style="2" customWidth="1"/>
    <col min="261" max="261" width="12.33203125" style="2" customWidth="1"/>
    <col min="262" max="262" width="11.44140625" style="2" customWidth="1"/>
    <col min="263" max="264" width="12.6640625" style="2" customWidth="1"/>
    <col min="265" max="265" width="13" style="2" customWidth="1"/>
    <col min="266" max="266" width="6.6640625" style="2" customWidth="1"/>
    <col min="267" max="267" width="4.33203125" style="2" customWidth="1"/>
    <col min="268" max="271" width="10.6640625" style="2" customWidth="1"/>
    <col min="272" max="512" width="9" style="2"/>
    <col min="513" max="513" width="0" style="2" hidden="1" customWidth="1"/>
    <col min="514" max="514" width="9.33203125" style="2" customWidth="1"/>
    <col min="515" max="515" width="7.44140625" style="2" customWidth="1"/>
    <col min="516" max="516" width="13.44140625" style="2" customWidth="1"/>
    <col min="517" max="517" width="12.33203125" style="2" customWidth="1"/>
    <col min="518" max="518" width="11.44140625" style="2" customWidth="1"/>
    <col min="519" max="520" width="12.6640625" style="2" customWidth="1"/>
    <col min="521" max="521" width="13" style="2" customWidth="1"/>
    <col min="522" max="522" width="6.6640625" style="2" customWidth="1"/>
    <col min="523" max="523" width="4.33203125" style="2" customWidth="1"/>
    <col min="524" max="527" width="10.6640625" style="2" customWidth="1"/>
    <col min="528" max="768" width="9" style="2"/>
    <col min="769" max="769" width="0" style="2" hidden="1" customWidth="1"/>
    <col min="770" max="770" width="9.33203125" style="2" customWidth="1"/>
    <col min="771" max="771" width="7.44140625" style="2" customWidth="1"/>
    <col min="772" max="772" width="13.44140625" style="2" customWidth="1"/>
    <col min="773" max="773" width="12.33203125" style="2" customWidth="1"/>
    <col min="774" max="774" width="11.44140625" style="2" customWidth="1"/>
    <col min="775" max="776" width="12.6640625" style="2" customWidth="1"/>
    <col min="777" max="777" width="13" style="2" customWidth="1"/>
    <col min="778" max="778" width="6.6640625" style="2" customWidth="1"/>
    <col min="779" max="779" width="4.33203125" style="2" customWidth="1"/>
    <col min="780" max="783" width="10.6640625" style="2" customWidth="1"/>
    <col min="784" max="1024" width="9" style="2"/>
    <col min="1025" max="1025" width="0" style="2" hidden="1" customWidth="1"/>
    <col min="1026" max="1026" width="9.33203125" style="2" customWidth="1"/>
    <col min="1027" max="1027" width="7.44140625" style="2" customWidth="1"/>
    <col min="1028" max="1028" width="13.44140625" style="2" customWidth="1"/>
    <col min="1029" max="1029" width="12.33203125" style="2" customWidth="1"/>
    <col min="1030" max="1030" width="11.44140625" style="2" customWidth="1"/>
    <col min="1031" max="1032" width="12.6640625" style="2" customWidth="1"/>
    <col min="1033" max="1033" width="13" style="2" customWidth="1"/>
    <col min="1034" max="1034" width="6.6640625" style="2" customWidth="1"/>
    <col min="1035" max="1035" width="4.33203125" style="2" customWidth="1"/>
    <col min="1036" max="1039" width="10.6640625" style="2" customWidth="1"/>
    <col min="1040" max="1280" width="9" style="2"/>
    <col min="1281" max="1281" width="0" style="2" hidden="1" customWidth="1"/>
    <col min="1282" max="1282" width="9.33203125" style="2" customWidth="1"/>
    <col min="1283" max="1283" width="7.44140625" style="2" customWidth="1"/>
    <col min="1284" max="1284" width="13.44140625" style="2" customWidth="1"/>
    <col min="1285" max="1285" width="12.33203125" style="2" customWidth="1"/>
    <col min="1286" max="1286" width="11.44140625" style="2" customWidth="1"/>
    <col min="1287" max="1288" width="12.6640625" style="2" customWidth="1"/>
    <col min="1289" max="1289" width="13" style="2" customWidth="1"/>
    <col min="1290" max="1290" width="6.6640625" style="2" customWidth="1"/>
    <col min="1291" max="1291" width="4.33203125" style="2" customWidth="1"/>
    <col min="1292" max="1295" width="10.6640625" style="2" customWidth="1"/>
    <col min="1296" max="1536" width="9" style="2"/>
    <col min="1537" max="1537" width="0" style="2" hidden="1" customWidth="1"/>
    <col min="1538" max="1538" width="9.33203125" style="2" customWidth="1"/>
    <col min="1539" max="1539" width="7.44140625" style="2" customWidth="1"/>
    <col min="1540" max="1540" width="13.44140625" style="2" customWidth="1"/>
    <col min="1541" max="1541" width="12.33203125" style="2" customWidth="1"/>
    <col min="1542" max="1542" width="11.44140625" style="2" customWidth="1"/>
    <col min="1543" max="1544" width="12.6640625" style="2" customWidth="1"/>
    <col min="1545" max="1545" width="13" style="2" customWidth="1"/>
    <col min="1546" max="1546" width="6.6640625" style="2" customWidth="1"/>
    <col min="1547" max="1547" width="4.33203125" style="2" customWidth="1"/>
    <col min="1548" max="1551" width="10.6640625" style="2" customWidth="1"/>
    <col min="1552" max="1792" width="9" style="2"/>
    <col min="1793" max="1793" width="0" style="2" hidden="1" customWidth="1"/>
    <col min="1794" max="1794" width="9.33203125" style="2" customWidth="1"/>
    <col min="1795" max="1795" width="7.44140625" style="2" customWidth="1"/>
    <col min="1796" max="1796" width="13.44140625" style="2" customWidth="1"/>
    <col min="1797" max="1797" width="12.33203125" style="2" customWidth="1"/>
    <col min="1798" max="1798" width="11.44140625" style="2" customWidth="1"/>
    <col min="1799" max="1800" width="12.6640625" style="2" customWidth="1"/>
    <col min="1801" max="1801" width="13" style="2" customWidth="1"/>
    <col min="1802" max="1802" width="6.6640625" style="2" customWidth="1"/>
    <col min="1803" max="1803" width="4.33203125" style="2" customWidth="1"/>
    <col min="1804" max="1807" width="10.6640625" style="2" customWidth="1"/>
    <col min="1808" max="2048" width="9" style="2"/>
    <col min="2049" max="2049" width="0" style="2" hidden="1" customWidth="1"/>
    <col min="2050" max="2050" width="9.33203125" style="2" customWidth="1"/>
    <col min="2051" max="2051" width="7.44140625" style="2" customWidth="1"/>
    <col min="2052" max="2052" width="13.44140625" style="2" customWidth="1"/>
    <col min="2053" max="2053" width="12.33203125" style="2" customWidth="1"/>
    <col min="2054" max="2054" width="11.44140625" style="2" customWidth="1"/>
    <col min="2055" max="2056" width="12.6640625" style="2" customWidth="1"/>
    <col min="2057" max="2057" width="13" style="2" customWidth="1"/>
    <col min="2058" max="2058" width="6.6640625" style="2" customWidth="1"/>
    <col min="2059" max="2059" width="4.33203125" style="2" customWidth="1"/>
    <col min="2060" max="2063" width="10.6640625" style="2" customWidth="1"/>
    <col min="2064" max="2304" width="9" style="2"/>
    <col min="2305" max="2305" width="0" style="2" hidden="1" customWidth="1"/>
    <col min="2306" max="2306" width="9.33203125" style="2" customWidth="1"/>
    <col min="2307" max="2307" width="7.44140625" style="2" customWidth="1"/>
    <col min="2308" max="2308" width="13.44140625" style="2" customWidth="1"/>
    <col min="2309" max="2309" width="12.33203125" style="2" customWidth="1"/>
    <col min="2310" max="2310" width="11.44140625" style="2" customWidth="1"/>
    <col min="2311" max="2312" width="12.6640625" style="2" customWidth="1"/>
    <col min="2313" max="2313" width="13" style="2" customWidth="1"/>
    <col min="2314" max="2314" width="6.6640625" style="2" customWidth="1"/>
    <col min="2315" max="2315" width="4.33203125" style="2" customWidth="1"/>
    <col min="2316" max="2319" width="10.6640625" style="2" customWidth="1"/>
    <col min="2320" max="2560" width="9" style="2"/>
    <col min="2561" max="2561" width="0" style="2" hidden="1" customWidth="1"/>
    <col min="2562" max="2562" width="9.33203125" style="2" customWidth="1"/>
    <col min="2563" max="2563" width="7.44140625" style="2" customWidth="1"/>
    <col min="2564" max="2564" width="13.44140625" style="2" customWidth="1"/>
    <col min="2565" max="2565" width="12.33203125" style="2" customWidth="1"/>
    <col min="2566" max="2566" width="11.44140625" style="2" customWidth="1"/>
    <col min="2567" max="2568" width="12.6640625" style="2" customWidth="1"/>
    <col min="2569" max="2569" width="13" style="2" customWidth="1"/>
    <col min="2570" max="2570" width="6.6640625" style="2" customWidth="1"/>
    <col min="2571" max="2571" width="4.33203125" style="2" customWidth="1"/>
    <col min="2572" max="2575" width="10.6640625" style="2" customWidth="1"/>
    <col min="2576" max="2816" width="9" style="2"/>
    <col min="2817" max="2817" width="0" style="2" hidden="1" customWidth="1"/>
    <col min="2818" max="2818" width="9.33203125" style="2" customWidth="1"/>
    <col min="2819" max="2819" width="7.44140625" style="2" customWidth="1"/>
    <col min="2820" max="2820" width="13.44140625" style="2" customWidth="1"/>
    <col min="2821" max="2821" width="12.33203125" style="2" customWidth="1"/>
    <col min="2822" max="2822" width="11.44140625" style="2" customWidth="1"/>
    <col min="2823" max="2824" width="12.6640625" style="2" customWidth="1"/>
    <col min="2825" max="2825" width="13" style="2" customWidth="1"/>
    <col min="2826" max="2826" width="6.6640625" style="2" customWidth="1"/>
    <col min="2827" max="2827" width="4.33203125" style="2" customWidth="1"/>
    <col min="2828" max="2831" width="10.6640625" style="2" customWidth="1"/>
    <col min="2832" max="3072" width="9" style="2"/>
    <col min="3073" max="3073" width="0" style="2" hidden="1" customWidth="1"/>
    <col min="3074" max="3074" width="9.33203125" style="2" customWidth="1"/>
    <col min="3075" max="3075" width="7.44140625" style="2" customWidth="1"/>
    <col min="3076" max="3076" width="13.44140625" style="2" customWidth="1"/>
    <col min="3077" max="3077" width="12.33203125" style="2" customWidth="1"/>
    <col min="3078" max="3078" width="11.44140625" style="2" customWidth="1"/>
    <col min="3079" max="3080" width="12.6640625" style="2" customWidth="1"/>
    <col min="3081" max="3081" width="13" style="2" customWidth="1"/>
    <col min="3082" max="3082" width="6.6640625" style="2" customWidth="1"/>
    <col min="3083" max="3083" width="4.33203125" style="2" customWidth="1"/>
    <col min="3084" max="3087" width="10.6640625" style="2" customWidth="1"/>
    <col min="3088" max="3328" width="9" style="2"/>
    <col min="3329" max="3329" width="0" style="2" hidden="1" customWidth="1"/>
    <col min="3330" max="3330" width="9.33203125" style="2" customWidth="1"/>
    <col min="3331" max="3331" width="7.44140625" style="2" customWidth="1"/>
    <col min="3332" max="3332" width="13.44140625" style="2" customWidth="1"/>
    <col min="3333" max="3333" width="12.33203125" style="2" customWidth="1"/>
    <col min="3334" max="3334" width="11.44140625" style="2" customWidth="1"/>
    <col min="3335" max="3336" width="12.6640625" style="2" customWidth="1"/>
    <col min="3337" max="3337" width="13" style="2" customWidth="1"/>
    <col min="3338" max="3338" width="6.6640625" style="2" customWidth="1"/>
    <col min="3339" max="3339" width="4.33203125" style="2" customWidth="1"/>
    <col min="3340" max="3343" width="10.6640625" style="2" customWidth="1"/>
    <col min="3344" max="3584" width="9" style="2"/>
    <col min="3585" max="3585" width="0" style="2" hidden="1" customWidth="1"/>
    <col min="3586" max="3586" width="9.33203125" style="2" customWidth="1"/>
    <col min="3587" max="3587" width="7.44140625" style="2" customWidth="1"/>
    <col min="3588" max="3588" width="13.44140625" style="2" customWidth="1"/>
    <col min="3589" max="3589" width="12.33203125" style="2" customWidth="1"/>
    <col min="3590" max="3590" width="11.44140625" style="2" customWidth="1"/>
    <col min="3591" max="3592" width="12.6640625" style="2" customWidth="1"/>
    <col min="3593" max="3593" width="13" style="2" customWidth="1"/>
    <col min="3594" max="3594" width="6.6640625" style="2" customWidth="1"/>
    <col min="3595" max="3595" width="4.33203125" style="2" customWidth="1"/>
    <col min="3596" max="3599" width="10.6640625" style="2" customWidth="1"/>
    <col min="3600" max="3840" width="9" style="2"/>
    <col min="3841" max="3841" width="0" style="2" hidden="1" customWidth="1"/>
    <col min="3842" max="3842" width="9.33203125" style="2" customWidth="1"/>
    <col min="3843" max="3843" width="7.44140625" style="2" customWidth="1"/>
    <col min="3844" max="3844" width="13.44140625" style="2" customWidth="1"/>
    <col min="3845" max="3845" width="12.33203125" style="2" customWidth="1"/>
    <col min="3846" max="3846" width="11.44140625" style="2" customWidth="1"/>
    <col min="3847" max="3848" width="12.6640625" style="2" customWidth="1"/>
    <col min="3849" max="3849" width="13" style="2" customWidth="1"/>
    <col min="3850" max="3850" width="6.6640625" style="2" customWidth="1"/>
    <col min="3851" max="3851" width="4.33203125" style="2" customWidth="1"/>
    <col min="3852" max="3855" width="10.6640625" style="2" customWidth="1"/>
    <col min="3856" max="4096" width="9" style="2"/>
    <col min="4097" max="4097" width="0" style="2" hidden="1" customWidth="1"/>
    <col min="4098" max="4098" width="9.33203125" style="2" customWidth="1"/>
    <col min="4099" max="4099" width="7.44140625" style="2" customWidth="1"/>
    <col min="4100" max="4100" width="13.44140625" style="2" customWidth="1"/>
    <col min="4101" max="4101" width="12.33203125" style="2" customWidth="1"/>
    <col min="4102" max="4102" width="11.44140625" style="2" customWidth="1"/>
    <col min="4103" max="4104" width="12.6640625" style="2" customWidth="1"/>
    <col min="4105" max="4105" width="13" style="2" customWidth="1"/>
    <col min="4106" max="4106" width="6.6640625" style="2" customWidth="1"/>
    <col min="4107" max="4107" width="4.33203125" style="2" customWidth="1"/>
    <col min="4108" max="4111" width="10.6640625" style="2" customWidth="1"/>
    <col min="4112" max="4352" width="9" style="2"/>
    <col min="4353" max="4353" width="0" style="2" hidden="1" customWidth="1"/>
    <col min="4354" max="4354" width="9.33203125" style="2" customWidth="1"/>
    <col min="4355" max="4355" width="7.44140625" style="2" customWidth="1"/>
    <col min="4356" max="4356" width="13.44140625" style="2" customWidth="1"/>
    <col min="4357" max="4357" width="12.33203125" style="2" customWidth="1"/>
    <col min="4358" max="4358" width="11.44140625" style="2" customWidth="1"/>
    <col min="4359" max="4360" width="12.6640625" style="2" customWidth="1"/>
    <col min="4361" max="4361" width="13" style="2" customWidth="1"/>
    <col min="4362" max="4362" width="6.6640625" style="2" customWidth="1"/>
    <col min="4363" max="4363" width="4.33203125" style="2" customWidth="1"/>
    <col min="4364" max="4367" width="10.6640625" style="2" customWidth="1"/>
    <col min="4368" max="4608" width="9" style="2"/>
    <col min="4609" max="4609" width="0" style="2" hidden="1" customWidth="1"/>
    <col min="4610" max="4610" width="9.33203125" style="2" customWidth="1"/>
    <col min="4611" max="4611" width="7.44140625" style="2" customWidth="1"/>
    <col min="4612" max="4612" width="13.44140625" style="2" customWidth="1"/>
    <col min="4613" max="4613" width="12.33203125" style="2" customWidth="1"/>
    <col min="4614" max="4614" width="11.44140625" style="2" customWidth="1"/>
    <col min="4615" max="4616" width="12.6640625" style="2" customWidth="1"/>
    <col min="4617" max="4617" width="13" style="2" customWidth="1"/>
    <col min="4618" max="4618" width="6.6640625" style="2" customWidth="1"/>
    <col min="4619" max="4619" width="4.33203125" style="2" customWidth="1"/>
    <col min="4620" max="4623" width="10.6640625" style="2" customWidth="1"/>
    <col min="4624" max="4864" width="9" style="2"/>
    <col min="4865" max="4865" width="0" style="2" hidden="1" customWidth="1"/>
    <col min="4866" max="4866" width="9.33203125" style="2" customWidth="1"/>
    <col min="4867" max="4867" width="7.44140625" style="2" customWidth="1"/>
    <col min="4868" max="4868" width="13.44140625" style="2" customWidth="1"/>
    <col min="4869" max="4869" width="12.33203125" style="2" customWidth="1"/>
    <col min="4870" max="4870" width="11.44140625" style="2" customWidth="1"/>
    <col min="4871" max="4872" width="12.6640625" style="2" customWidth="1"/>
    <col min="4873" max="4873" width="13" style="2" customWidth="1"/>
    <col min="4874" max="4874" width="6.6640625" style="2" customWidth="1"/>
    <col min="4875" max="4875" width="4.33203125" style="2" customWidth="1"/>
    <col min="4876" max="4879" width="10.6640625" style="2" customWidth="1"/>
    <col min="4880" max="5120" width="9" style="2"/>
    <col min="5121" max="5121" width="0" style="2" hidden="1" customWidth="1"/>
    <col min="5122" max="5122" width="9.33203125" style="2" customWidth="1"/>
    <col min="5123" max="5123" width="7.44140625" style="2" customWidth="1"/>
    <col min="5124" max="5124" width="13.44140625" style="2" customWidth="1"/>
    <col min="5125" max="5125" width="12.33203125" style="2" customWidth="1"/>
    <col min="5126" max="5126" width="11.44140625" style="2" customWidth="1"/>
    <col min="5127" max="5128" width="12.6640625" style="2" customWidth="1"/>
    <col min="5129" max="5129" width="13" style="2" customWidth="1"/>
    <col min="5130" max="5130" width="6.6640625" style="2" customWidth="1"/>
    <col min="5131" max="5131" width="4.33203125" style="2" customWidth="1"/>
    <col min="5132" max="5135" width="10.6640625" style="2" customWidth="1"/>
    <col min="5136" max="5376" width="9" style="2"/>
    <col min="5377" max="5377" width="0" style="2" hidden="1" customWidth="1"/>
    <col min="5378" max="5378" width="9.33203125" style="2" customWidth="1"/>
    <col min="5379" max="5379" width="7.44140625" style="2" customWidth="1"/>
    <col min="5380" max="5380" width="13.44140625" style="2" customWidth="1"/>
    <col min="5381" max="5381" width="12.33203125" style="2" customWidth="1"/>
    <col min="5382" max="5382" width="11.44140625" style="2" customWidth="1"/>
    <col min="5383" max="5384" width="12.6640625" style="2" customWidth="1"/>
    <col min="5385" max="5385" width="13" style="2" customWidth="1"/>
    <col min="5386" max="5386" width="6.6640625" style="2" customWidth="1"/>
    <col min="5387" max="5387" width="4.33203125" style="2" customWidth="1"/>
    <col min="5388" max="5391" width="10.6640625" style="2" customWidth="1"/>
    <col min="5392" max="5632" width="9" style="2"/>
    <col min="5633" max="5633" width="0" style="2" hidden="1" customWidth="1"/>
    <col min="5634" max="5634" width="9.33203125" style="2" customWidth="1"/>
    <col min="5635" max="5635" width="7.44140625" style="2" customWidth="1"/>
    <col min="5636" max="5636" width="13.44140625" style="2" customWidth="1"/>
    <col min="5637" max="5637" width="12.33203125" style="2" customWidth="1"/>
    <col min="5638" max="5638" width="11.44140625" style="2" customWidth="1"/>
    <col min="5639" max="5640" width="12.6640625" style="2" customWidth="1"/>
    <col min="5641" max="5641" width="13" style="2" customWidth="1"/>
    <col min="5642" max="5642" width="6.6640625" style="2" customWidth="1"/>
    <col min="5643" max="5643" width="4.33203125" style="2" customWidth="1"/>
    <col min="5644" max="5647" width="10.6640625" style="2" customWidth="1"/>
    <col min="5648" max="5888" width="9" style="2"/>
    <col min="5889" max="5889" width="0" style="2" hidden="1" customWidth="1"/>
    <col min="5890" max="5890" width="9.33203125" style="2" customWidth="1"/>
    <col min="5891" max="5891" width="7.44140625" style="2" customWidth="1"/>
    <col min="5892" max="5892" width="13.44140625" style="2" customWidth="1"/>
    <col min="5893" max="5893" width="12.33203125" style="2" customWidth="1"/>
    <col min="5894" max="5894" width="11.44140625" style="2" customWidth="1"/>
    <col min="5895" max="5896" width="12.6640625" style="2" customWidth="1"/>
    <col min="5897" max="5897" width="13" style="2" customWidth="1"/>
    <col min="5898" max="5898" width="6.6640625" style="2" customWidth="1"/>
    <col min="5899" max="5899" width="4.33203125" style="2" customWidth="1"/>
    <col min="5900" max="5903" width="10.6640625" style="2" customWidth="1"/>
    <col min="5904" max="6144" width="9" style="2"/>
    <col min="6145" max="6145" width="0" style="2" hidden="1" customWidth="1"/>
    <col min="6146" max="6146" width="9.33203125" style="2" customWidth="1"/>
    <col min="6147" max="6147" width="7.44140625" style="2" customWidth="1"/>
    <col min="6148" max="6148" width="13.44140625" style="2" customWidth="1"/>
    <col min="6149" max="6149" width="12.33203125" style="2" customWidth="1"/>
    <col min="6150" max="6150" width="11.44140625" style="2" customWidth="1"/>
    <col min="6151" max="6152" width="12.6640625" style="2" customWidth="1"/>
    <col min="6153" max="6153" width="13" style="2" customWidth="1"/>
    <col min="6154" max="6154" width="6.6640625" style="2" customWidth="1"/>
    <col min="6155" max="6155" width="4.33203125" style="2" customWidth="1"/>
    <col min="6156" max="6159" width="10.6640625" style="2" customWidth="1"/>
    <col min="6160" max="6400" width="9" style="2"/>
    <col min="6401" max="6401" width="0" style="2" hidden="1" customWidth="1"/>
    <col min="6402" max="6402" width="9.33203125" style="2" customWidth="1"/>
    <col min="6403" max="6403" width="7.44140625" style="2" customWidth="1"/>
    <col min="6404" max="6404" width="13.44140625" style="2" customWidth="1"/>
    <col min="6405" max="6405" width="12.33203125" style="2" customWidth="1"/>
    <col min="6406" max="6406" width="11.44140625" style="2" customWidth="1"/>
    <col min="6407" max="6408" width="12.6640625" style="2" customWidth="1"/>
    <col min="6409" max="6409" width="13" style="2" customWidth="1"/>
    <col min="6410" max="6410" width="6.6640625" style="2" customWidth="1"/>
    <col min="6411" max="6411" width="4.33203125" style="2" customWidth="1"/>
    <col min="6412" max="6415" width="10.6640625" style="2" customWidth="1"/>
    <col min="6416" max="6656" width="9" style="2"/>
    <col min="6657" max="6657" width="0" style="2" hidden="1" customWidth="1"/>
    <col min="6658" max="6658" width="9.33203125" style="2" customWidth="1"/>
    <col min="6659" max="6659" width="7.44140625" style="2" customWidth="1"/>
    <col min="6660" max="6660" width="13.44140625" style="2" customWidth="1"/>
    <col min="6661" max="6661" width="12.33203125" style="2" customWidth="1"/>
    <col min="6662" max="6662" width="11.44140625" style="2" customWidth="1"/>
    <col min="6663" max="6664" width="12.6640625" style="2" customWidth="1"/>
    <col min="6665" max="6665" width="13" style="2" customWidth="1"/>
    <col min="6666" max="6666" width="6.6640625" style="2" customWidth="1"/>
    <col min="6667" max="6667" width="4.33203125" style="2" customWidth="1"/>
    <col min="6668" max="6671" width="10.6640625" style="2" customWidth="1"/>
    <col min="6672" max="6912" width="9" style="2"/>
    <col min="6913" max="6913" width="0" style="2" hidden="1" customWidth="1"/>
    <col min="6914" max="6914" width="9.33203125" style="2" customWidth="1"/>
    <col min="6915" max="6915" width="7.44140625" style="2" customWidth="1"/>
    <col min="6916" max="6916" width="13.44140625" style="2" customWidth="1"/>
    <col min="6917" max="6917" width="12.33203125" style="2" customWidth="1"/>
    <col min="6918" max="6918" width="11.44140625" style="2" customWidth="1"/>
    <col min="6919" max="6920" width="12.6640625" style="2" customWidth="1"/>
    <col min="6921" max="6921" width="13" style="2" customWidth="1"/>
    <col min="6922" max="6922" width="6.6640625" style="2" customWidth="1"/>
    <col min="6923" max="6923" width="4.33203125" style="2" customWidth="1"/>
    <col min="6924" max="6927" width="10.6640625" style="2" customWidth="1"/>
    <col min="6928" max="7168" width="9" style="2"/>
    <col min="7169" max="7169" width="0" style="2" hidden="1" customWidth="1"/>
    <col min="7170" max="7170" width="9.33203125" style="2" customWidth="1"/>
    <col min="7171" max="7171" width="7.44140625" style="2" customWidth="1"/>
    <col min="7172" max="7172" width="13.44140625" style="2" customWidth="1"/>
    <col min="7173" max="7173" width="12.33203125" style="2" customWidth="1"/>
    <col min="7174" max="7174" width="11.44140625" style="2" customWidth="1"/>
    <col min="7175" max="7176" width="12.6640625" style="2" customWidth="1"/>
    <col min="7177" max="7177" width="13" style="2" customWidth="1"/>
    <col min="7178" max="7178" width="6.6640625" style="2" customWidth="1"/>
    <col min="7179" max="7179" width="4.33203125" style="2" customWidth="1"/>
    <col min="7180" max="7183" width="10.6640625" style="2" customWidth="1"/>
    <col min="7184" max="7424" width="9" style="2"/>
    <col min="7425" max="7425" width="0" style="2" hidden="1" customWidth="1"/>
    <col min="7426" max="7426" width="9.33203125" style="2" customWidth="1"/>
    <col min="7427" max="7427" width="7.44140625" style="2" customWidth="1"/>
    <col min="7428" max="7428" width="13.44140625" style="2" customWidth="1"/>
    <col min="7429" max="7429" width="12.33203125" style="2" customWidth="1"/>
    <col min="7430" max="7430" width="11.44140625" style="2" customWidth="1"/>
    <col min="7431" max="7432" width="12.6640625" style="2" customWidth="1"/>
    <col min="7433" max="7433" width="13" style="2" customWidth="1"/>
    <col min="7434" max="7434" width="6.6640625" style="2" customWidth="1"/>
    <col min="7435" max="7435" width="4.33203125" style="2" customWidth="1"/>
    <col min="7436" max="7439" width="10.6640625" style="2" customWidth="1"/>
    <col min="7440" max="7680" width="9" style="2"/>
    <col min="7681" max="7681" width="0" style="2" hidden="1" customWidth="1"/>
    <col min="7682" max="7682" width="9.33203125" style="2" customWidth="1"/>
    <col min="7683" max="7683" width="7.44140625" style="2" customWidth="1"/>
    <col min="7684" max="7684" width="13.44140625" style="2" customWidth="1"/>
    <col min="7685" max="7685" width="12.33203125" style="2" customWidth="1"/>
    <col min="7686" max="7686" width="11.44140625" style="2" customWidth="1"/>
    <col min="7687" max="7688" width="12.6640625" style="2" customWidth="1"/>
    <col min="7689" max="7689" width="13" style="2" customWidth="1"/>
    <col min="7690" max="7690" width="6.6640625" style="2" customWidth="1"/>
    <col min="7691" max="7691" width="4.33203125" style="2" customWidth="1"/>
    <col min="7692" max="7695" width="10.6640625" style="2" customWidth="1"/>
    <col min="7696" max="7936" width="9" style="2"/>
    <col min="7937" max="7937" width="0" style="2" hidden="1" customWidth="1"/>
    <col min="7938" max="7938" width="9.33203125" style="2" customWidth="1"/>
    <col min="7939" max="7939" width="7.44140625" style="2" customWidth="1"/>
    <col min="7940" max="7940" width="13.44140625" style="2" customWidth="1"/>
    <col min="7941" max="7941" width="12.33203125" style="2" customWidth="1"/>
    <col min="7942" max="7942" width="11.44140625" style="2" customWidth="1"/>
    <col min="7943" max="7944" width="12.6640625" style="2" customWidth="1"/>
    <col min="7945" max="7945" width="13" style="2" customWidth="1"/>
    <col min="7946" max="7946" width="6.6640625" style="2" customWidth="1"/>
    <col min="7947" max="7947" width="4.33203125" style="2" customWidth="1"/>
    <col min="7948" max="7951" width="10.6640625" style="2" customWidth="1"/>
    <col min="7952" max="8192" width="9" style="2"/>
    <col min="8193" max="8193" width="0" style="2" hidden="1" customWidth="1"/>
    <col min="8194" max="8194" width="9.33203125" style="2" customWidth="1"/>
    <col min="8195" max="8195" width="7.44140625" style="2" customWidth="1"/>
    <col min="8196" max="8196" width="13.44140625" style="2" customWidth="1"/>
    <col min="8197" max="8197" width="12.33203125" style="2" customWidth="1"/>
    <col min="8198" max="8198" width="11.44140625" style="2" customWidth="1"/>
    <col min="8199" max="8200" width="12.6640625" style="2" customWidth="1"/>
    <col min="8201" max="8201" width="13" style="2" customWidth="1"/>
    <col min="8202" max="8202" width="6.6640625" style="2" customWidth="1"/>
    <col min="8203" max="8203" width="4.33203125" style="2" customWidth="1"/>
    <col min="8204" max="8207" width="10.6640625" style="2" customWidth="1"/>
    <col min="8208" max="8448" width="9" style="2"/>
    <col min="8449" max="8449" width="0" style="2" hidden="1" customWidth="1"/>
    <col min="8450" max="8450" width="9.33203125" style="2" customWidth="1"/>
    <col min="8451" max="8451" width="7.44140625" style="2" customWidth="1"/>
    <col min="8452" max="8452" width="13.44140625" style="2" customWidth="1"/>
    <col min="8453" max="8453" width="12.33203125" style="2" customWidth="1"/>
    <col min="8454" max="8454" width="11.44140625" style="2" customWidth="1"/>
    <col min="8455" max="8456" width="12.6640625" style="2" customWidth="1"/>
    <col min="8457" max="8457" width="13" style="2" customWidth="1"/>
    <col min="8458" max="8458" width="6.6640625" style="2" customWidth="1"/>
    <col min="8459" max="8459" width="4.33203125" style="2" customWidth="1"/>
    <col min="8460" max="8463" width="10.6640625" style="2" customWidth="1"/>
    <col min="8464" max="8704" width="9" style="2"/>
    <col min="8705" max="8705" width="0" style="2" hidden="1" customWidth="1"/>
    <col min="8706" max="8706" width="9.33203125" style="2" customWidth="1"/>
    <col min="8707" max="8707" width="7.44140625" style="2" customWidth="1"/>
    <col min="8708" max="8708" width="13.44140625" style="2" customWidth="1"/>
    <col min="8709" max="8709" width="12.33203125" style="2" customWidth="1"/>
    <col min="8710" max="8710" width="11.44140625" style="2" customWidth="1"/>
    <col min="8711" max="8712" width="12.6640625" style="2" customWidth="1"/>
    <col min="8713" max="8713" width="13" style="2" customWidth="1"/>
    <col min="8714" max="8714" width="6.6640625" style="2" customWidth="1"/>
    <col min="8715" max="8715" width="4.33203125" style="2" customWidth="1"/>
    <col min="8716" max="8719" width="10.6640625" style="2" customWidth="1"/>
    <col min="8720" max="8960" width="9" style="2"/>
    <col min="8961" max="8961" width="0" style="2" hidden="1" customWidth="1"/>
    <col min="8962" max="8962" width="9.33203125" style="2" customWidth="1"/>
    <col min="8963" max="8963" width="7.44140625" style="2" customWidth="1"/>
    <col min="8964" max="8964" width="13.44140625" style="2" customWidth="1"/>
    <col min="8965" max="8965" width="12.33203125" style="2" customWidth="1"/>
    <col min="8966" max="8966" width="11.44140625" style="2" customWidth="1"/>
    <col min="8967" max="8968" width="12.6640625" style="2" customWidth="1"/>
    <col min="8969" max="8969" width="13" style="2" customWidth="1"/>
    <col min="8970" max="8970" width="6.6640625" style="2" customWidth="1"/>
    <col min="8971" max="8971" width="4.33203125" style="2" customWidth="1"/>
    <col min="8972" max="8975" width="10.6640625" style="2" customWidth="1"/>
    <col min="8976" max="9216" width="9" style="2"/>
    <col min="9217" max="9217" width="0" style="2" hidden="1" customWidth="1"/>
    <col min="9218" max="9218" width="9.33203125" style="2" customWidth="1"/>
    <col min="9219" max="9219" width="7.44140625" style="2" customWidth="1"/>
    <col min="9220" max="9220" width="13.44140625" style="2" customWidth="1"/>
    <col min="9221" max="9221" width="12.33203125" style="2" customWidth="1"/>
    <col min="9222" max="9222" width="11.44140625" style="2" customWidth="1"/>
    <col min="9223" max="9224" width="12.6640625" style="2" customWidth="1"/>
    <col min="9225" max="9225" width="13" style="2" customWidth="1"/>
    <col min="9226" max="9226" width="6.6640625" style="2" customWidth="1"/>
    <col min="9227" max="9227" width="4.33203125" style="2" customWidth="1"/>
    <col min="9228" max="9231" width="10.6640625" style="2" customWidth="1"/>
    <col min="9232" max="9472" width="9" style="2"/>
    <col min="9473" max="9473" width="0" style="2" hidden="1" customWidth="1"/>
    <col min="9474" max="9474" width="9.33203125" style="2" customWidth="1"/>
    <col min="9475" max="9475" width="7.44140625" style="2" customWidth="1"/>
    <col min="9476" max="9476" width="13.44140625" style="2" customWidth="1"/>
    <col min="9477" max="9477" width="12.33203125" style="2" customWidth="1"/>
    <col min="9478" max="9478" width="11.44140625" style="2" customWidth="1"/>
    <col min="9479" max="9480" width="12.6640625" style="2" customWidth="1"/>
    <col min="9481" max="9481" width="13" style="2" customWidth="1"/>
    <col min="9482" max="9482" width="6.6640625" style="2" customWidth="1"/>
    <col min="9483" max="9483" width="4.33203125" style="2" customWidth="1"/>
    <col min="9484" max="9487" width="10.6640625" style="2" customWidth="1"/>
    <col min="9488" max="9728" width="9" style="2"/>
    <col min="9729" max="9729" width="0" style="2" hidden="1" customWidth="1"/>
    <col min="9730" max="9730" width="9.33203125" style="2" customWidth="1"/>
    <col min="9731" max="9731" width="7.44140625" style="2" customWidth="1"/>
    <col min="9732" max="9732" width="13.44140625" style="2" customWidth="1"/>
    <col min="9733" max="9733" width="12.33203125" style="2" customWidth="1"/>
    <col min="9734" max="9734" width="11.44140625" style="2" customWidth="1"/>
    <col min="9735" max="9736" width="12.6640625" style="2" customWidth="1"/>
    <col min="9737" max="9737" width="13" style="2" customWidth="1"/>
    <col min="9738" max="9738" width="6.6640625" style="2" customWidth="1"/>
    <col min="9739" max="9739" width="4.33203125" style="2" customWidth="1"/>
    <col min="9740" max="9743" width="10.6640625" style="2" customWidth="1"/>
    <col min="9744" max="9984" width="9" style="2"/>
    <col min="9985" max="9985" width="0" style="2" hidden="1" customWidth="1"/>
    <col min="9986" max="9986" width="9.33203125" style="2" customWidth="1"/>
    <col min="9987" max="9987" width="7.44140625" style="2" customWidth="1"/>
    <col min="9988" max="9988" width="13.44140625" style="2" customWidth="1"/>
    <col min="9989" max="9989" width="12.33203125" style="2" customWidth="1"/>
    <col min="9990" max="9990" width="11.44140625" style="2" customWidth="1"/>
    <col min="9991" max="9992" width="12.6640625" style="2" customWidth="1"/>
    <col min="9993" max="9993" width="13" style="2" customWidth="1"/>
    <col min="9994" max="9994" width="6.6640625" style="2" customWidth="1"/>
    <col min="9995" max="9995" width="4.33203125" style="2" customWidth="1"/>
    <col min="9996" max="9999" width="10.6640625" style="2" customWidth="1"/>
    <col min="10000" max="10240" width="9" style="2"/>
    <col min="10241" max="10241" width="0" style="2" hidden="1" customWidth="1"/>
    <col min="10242" max="10242" width="9.33203125" style="2" customWidth="1"/>
    <col min="10243" max="10243" width="7.44140625" style="2" customWidth="1"/>
    <col min="10244" max="10244" width="13.44140625" style="2" customWidth="1"/>
    <col min="10245" max="10245" width="12.33203125" style="2" customWidth="1"/>
    <col min="10246" max="10246" width="11.44140625" style="2" customWidth="1"/>
    <col min="10247" max="10248" width="12.6640625" style="2" customWidth="1"/>
    <col min="10249" max="10249" width="13" style="2" customWidth="1"/>
    <col min="10250" max="10250" width="6.6640625" style="2" customWidth="1"/>
    <col min="10251" max="10251" width="4.33203125" style="2" customWidth="1"/>
    <col min="10252" max="10255" width="10.6640625" style="2" customWidth="1"/>
    <col min="10256" max="10496" width="9" style="2"/>
    <col min="10497" max="10497" width="0" style="2" hidden="1" customWidth="1"/>
    <col min="10498" max="10498" width="9.33203125" style="2" customWidth="1"/>
    <col min="10499" max="10499" width="7.44140625" style="2" customWidth="1"/>
    <col min="10500" max="10500" width="13.44140625" style="2" customWidth="1"/>
    <col min="10501" max="10501" width="12.33203125" style="2" customWidth="1"/>
    <col min="10502" max="10502" width="11.44140625" style="2" customWidth="1"/>
    <col min="10503" max="10504" width="12.6640625" style="2" customWidth="1"/>
    <col min="10505" max="10505" width="13" style="2" customWidth="1"/>
    <col min="10506" max="10506" width="6.6640625" style="2" customWidth="1"/>
    <col min="10507" max="10507" width="4.33203125" style="2" customWidth="1"/>
    <col min="10508" max="10511" width="10.6640625" style="2" customWidth="1"/>
    <col min="10512" max="10752" width="9" style="2"/>
    <col min="10753" max="10753" width="0" style="2" hidden="1" customWidth="1"/>
    <col min="10754" max="10754" width="9.33203125" style="2" customWidth="1"/>
    <col min="10755" max="10755" width="7.44140625" style="2" customWidth="1"/>
    <col min="10756" max="10756" width="13.44140625" style="2" customWidth="1"/>
    <col min="10757" max="10757" width="12.33203125" style="2" customWidth="1"/>
    <col min="10758" max="10758" width="11.44140625" style="2" customWidth="1"/>
    <col min="10759" max="10760" width="12.6640625" style="2" customWidth="1"/>
    <col min="10761" max="10761" width="13" style="2" customWidth="1"/>
    <col min="10762" max="10762" width="6.6640625" style="2" customWidth="1"/>
    <col min="10763" max="10763" width="4.33203125" style="2" customWidth="1"/>
    <col min="10764" max="10767" width="10.6640625" style="2" customWidth="1"/>
    <col min="10768" max="11008" width="9" style="2"/>
    <col min="11009" max="11009" width="0" style="2" hidden="1" customWidth="1"/>
    <col min="11010" max="11010" width="9.33203125" style="2" customWidth="1"/>
    <col min="11011" max="11011" width="7.44140625" style="2" customWidth="1"/>
    <col min="11012" max="11012" width="13.44140625" style="2" customWidth="1"/>
    <col min="11013" max="11013" width="12.33203125" style="2" customWidth="1"/>
    <col min="11014" max="11014" width="11.44140625" style="2" customWidth="1"/>
    <col min="11015" max="11016" width="12.6640625" style="2" customWidth="1"/>
    <col min="11017" max="11017" width="13" style="2" customWidth="1"/>
    <col min="11018" max="11018" width="6.6640625" style="2" customWidth="1"/>
    <col min="11019" max="11019" width="4.33203125" style="2" customWidth="1"/>
    <col min="11020" max="11023" width="10.6640625" style="2" customWidth="1"/>
    <col min="11024" max="11264" width="9" style="2"/>
    <col min="11265" max="11265" width="0" style="2" hidden="1" customWidth="1"/>
    <col min="11266" max="11266" width="9.33203125" style="2" customWidth="1"/>
    <col min="11267" max="11267" width="7.44140625" style="2" customWidth="1"/>
    <col min="11268" max="11268" width="13.44140625" style="2" customWidth="1"/>
    <col min="11269" max="11269" width="12.33203125" style="2" customWidth="1"/>
    <col min="11270" max="11270" width="11.44140625" style="2" customWidth="1"/>
    <col min="11271" max="11272" width="12.6640625" style="2" customWidth="1"/>
    <col min="11273" max="11273" width="13" style="2" customWidth="1"/>
    <col min="11274" max="11274" width="6.6640625" style="2" customWidth="1"/>
    <col min="11275" max="11275" width="4.33203125" style="2" customWidth="1"/>
    <col min="11276" max="11279" width="10.6640625" style="2" customWidth="1"/>
    <col min="11280" max="11520" width="9" style="2"/>
    <col min="11521" max="11521" width="0" style="2" hidden="1" customWidth="1"/>
    <col min="11522" max="11522" width="9.33203125" style="2" customWidth="1"/>
    <col min="11523" max="11523" width="7.44140625" style="2" customWidth="1"/>
    <col min="11524" max="11524" width="13.44140625" style="2" customWidth="1"/>
    <col min="11525" max="11525" width="12.33203125" style="2" customWidth="1"/>
    <col min="11526" max="11526" width="11.44140625" style="2" customWidth="1"/>
    <col min="11527" max="11528" width="12.6640625" style="2" customWidth="1"/>
    <col min="11529" max="11529" width="13" style="2" customWidth="1"/>
    <col min="11530" max="11530" width="6.6640625" style="2" customWidth="1"/>
    <col min="11531" max="11531" width="4.33203125" style="2" customWidth="1"/>
    <col min="11532" max="11535" width="10.6640625" style="2" customWidth="1"/>
    <col min="11536" max="11776" width="9" style="2"/>
    <col min="11777" max="11777" width="0" style="2" hidden="1" customWidth="1"/>
    <col min="11778" max="11778" width="9.33203125" style="2" customWidth="1"/>
    <col min="11779" max="11779" width="7.44140625" style="2" customWidth="1"/>
    <col min="11780" max="11780" width="13.44140625" style="2" customWidth="1"/>
    <col min="11781" max="11781" width="12.33203125" style="2" customWidth="1"/>
    <col min="11782" max="11782" width="11.44140625" style="2" customWidth="1"/>
    <col min="11783" max="11784" width="12.6640625" style="2" customWidth="1"/>
    <col min="11785" max="11785" width="13" style="2" customWidth="1"/>
    <col min="11786" max="11786" width="6.6640625" style="2" customWidth="1"/>
    <col min="11787" max="11787" width="4.33203125" style="2" customWidth="1"/>
    <col min="11788" max="11791" width="10.6640625" style="2" customWidth="1"/>
    <col min="11792" max="12032" width="9" style="2"/>
    <col min="12033" max="12033" width="0" style="2" hidden="1" customWidth="1"/>
    <col min="12034" max="12034" width="9.33203125" style="2" customWidth="1"/>
    <col min="12035" max="12035" width="7.44140625" style="2" customWidth="1"/>
    <col min="12036" max="12036" width="13.44140625" style="2" customWidth="1"/>
    <col min="12037" max="12037" width="12.33203125" style="2" customWidth="1"/>
    <col min="12038" max="12038" width="11.44140625" style="2" customWidth="1"/>
    <col min="12039" max="12040" width="12.6640625" style="2" customWidth="1"/>
    <col min="12041" max="12041" width="13" style="2" customWidth="1"/>
    <col min="12042" max="12042" width="6.6640625" style="2" customWidth="1"/>
    <col min="12043" max="12043" width="4.33203125" style="2" customWidth="1"/>
    <col min="12044" max="12047" width="10.6640625" style="2" customWidth="1"/>
    <col min="12048" max="12288" width="9" style="2"/>
    <col min="12289" max="12289" width="0" style="2" hidden="1" customWidth="1"/>
    <col min="12290" max="12290" width="9.33203125" style="2" customWidth="1"/>
    <col min="12291" max="12291" width="7.44140625" style="2" customWidth="1"/>
    <col min="12292" max="12292" width="13.44140625" style="2" customWidth="1"/>
    <col min="12293" max="12293" width="12.33203125" style="2" customWidth="1"/>
    <col min="12294" max="12294" width="11.44140625" style="2" customWidth="1"/>
    <col min="12295" max="12296" width="12.6640625" style="2" customWidth="1"/>
    <col min="12297" max="12297" width="13" style="2" customWidth="1"/>
    <col min="12298" max="12298" width="6.6640625" style="2" customWidth="1"/>
    <col min="12299" max="12299" width="4.33203125" style="2" customWidth="1"/>
    <col min="12300" max="12303" width="10.6640625" style="2" customWidth="1"/>
    <col min="12304" max="12544" width="9" style="2"/>
    <col min="12545" max="12545" width="0" style="2" hidden="1" customWidth="1"/>
    <col min="12546" max="12546" width="9.33203125" style="2" customWidth="1"/>
    <col min="12547" max="12547" width="7.44140625" style="2" customWidth="1"/>
    <col min="12548" max="12548" width="13.44140625" style="2" customWidth="1"/>
    <col min="12549" max="12549" width="12.33203125" style="2" customWidth="1"/>
    <col min="12550" max="12550" width="11.44140625" style="2" customWidth="1"/>
    <col min="12551" max="12552" width="12.6640625" style="2" customWidth="1"/>
    <col min="12553" max="12553" width="13" style="2" customWidth="1"/>
    <col min="12554" max="12554" width="6.6640625" style="2" customWidth="1"/>
    <col min="12555" max="12555" width="4.33203125" style="2" customWidth="1"/>
    <col min="12556" max="12559" width="10.6640625" style="2" customWidth="1"/>
    <col min="12560" max="12800" width="9" style="2"/>
    <col min="12801" max="12801" width="0" style="2" hidden="1" customWidth="1"/>
    <col min="12802" max="12802" width="9.33203125" style="2" customWidth="1"/>
    <col min="12803" max="12803" width="7.44140625" style="2" customWidth="1"/>
    <col min="12804" max="12804" width="13.44140625" style="2" customWidth="1"/>
    <col min="12805" max="12805" width="12.33203125" style="2" customWidth="1"/>
    <col min="12806" max="12806" width="11.44140625" style="2" customWidth="1"/>
    <col min="12807" max="12808" width="12.6640625" style="2" customWidth="1"/>
    <col min="12809" max="12809" width="13" style="2" customWidth="1"/>
    <col min="12810" max="12810" width="6.6640625" style="2" customWidth="1"/>
    <col min="12811" max="12811" width="4.33203125" style="2" customWidth="1"/>
    <col min="12812" max="12815" width="10.6640625" style="2" customWidth="1"/>
    <col min="12816" max="13056" width="9" style="2"/>
    <col min="13057" max="13057" width="0" style="2" hidden="1" customWidth="1"/>
    <col min="13058" max="13058" width="9.33203125" style="2" customWidth="1"/>
    <col min="13059" max="13059" width="7.44140625" style="2" customWidth="1"/>
    <col min="13060" max="13060" width="13.44140625" style="2" customWidth="1"/>
    <col min="13061" max="13061" width="12.33203125" style="2" customWidth="1"/>
    <col min="13062" max="13062" width="11.44140625" style="2" customWidth="1"/>
    <col min="13063" max="13064" width="12.6640625" style="2" customWidth="1"/>
    <col min="13065" max="13065" width="13" style="2" customWidth="1"/>
    <col min="13066" max="13066" width="6.6640625" style="2" customWidth="1"/>
    <col min="13067" max="13067" width="4.33203125" style="2" customWidth="1"/>
    <col min="13068" max="13071" width="10.6640625" style="2" customWidth="1"/>
    <col min="13072" max="13312" width="9" style="2"/>
    <col min="13313" max="13313" width="0" style="2" hidden="1" customWidth="1"/>
    <col min="13314" max="13314" width="9.33203125" style="2" customWidth="1"/>
    <col min="13315" max="13315" width="7.44140625" style="2" customWidth="1"/>
    <col min="13316" max="13316" width="13.44140625" style="2" customWidth="1"/>
    <col min="13317" max="13317" width="12.33203125" style="2" customWidth="1"/>
    <col min="13318" max="13318" width="11.44140625" style="2" customWidth="1"/>
    <col min="13319" max="13320" width="12.6640625" style="2" customWidth="1"/>
    <col min="13321" max="13321" width="13" style="2" customWidth="1"/>
    <col min="13322" max="13322" width="6.6640625" style="2" customWidth="1"/>
    <col min="13323" max="13323" width="4.33203125" style="2" customWidth="1"/>
    <col min="13324" max="13327" width="10.6640625" style="2" customWidth="1"/>
    <col min="13328" max="13568" width="9" style="2"/>
    <col min="13569" max="13569" width="0" style="2" hidden="1" customWidth="1"/>
    <col min="13570" max="13570" width="9.33203125" style="2" customWidth="1"/>
    <col min="13571" max="13571" width="7.44140625" style="2" customWidth="1"/>
    <col min="13572" max="13572" width="13.44140625" style="2" customWidth="1"/>
    <col min="13573" max="13573" width="12.33203125" style="2" customWidth="1"/>
    <col min="13574" max="13574" width="11.44140625" style="2" customWidth="1"/>
    <col min="13575" max="13576" width="12.6640625" style="2" customWidth="1"/>
    <col min="13577" max="13577" width="13" style="2" customWidth="1"/>
    <col min="13578" max="13578" width="6.6640625" style="2" customWidth="1"/>
    <col min="13579" max="13579" width="4.33203125" style="2" customWidth="1"/>
    <col min="13580" max="13583" width="10.6640625" style="2" customWidth="1"/>
    <col min="13584" max="13824" width="9" style="2"/>
    <col min="13825" max="13825" width="0" style="2" hidden="1" customWidth="1"/>
    <col min="13826" max="13826" width="9.33203125" style="2" customWidth="1"/>
    <col min="13827" max="13827" width="7.44140625" style="2" customWidth="1"/>
    <col min="13828" max="13828" width="13.44140625" style="2" customWidth="1"/>
    <col min="13829" max="13829" width="12.33203125" style="2" customWidth="1"/>
    <col min="13830" max="13830" width="11.44140625" style="2" customWidth="1"/>
    <col min="13831" max="13832" width="12.6640625" style="2" customWidth="1"/>
    <col min="13833" max="13833" width="13" style="2" customWidth="1"/>
    <col min="13834" max="13834" width="6.6640625" style="2" customWidth="1"/>
    <col min="13835" max="13835" width="4.33203125" style="2" customWidth="1"/>
    <col min="13836" max="13839" width="10.6640625" style="2" customWidth="1"/>
    <col min="13840" max="14080" width="9" style="2"/>
    <col min="14081" max="14081" width="0" style="2" hidden="1" customWidth="1"/>
    <col min="14082" max="14082" width="9.33203125" style="2" customWidth="1"/>
    <col min="14083" max="14083" width="7.44140625" style="2" customWidth="1"/>
    <col min="14084" max="14084" width="13.44140625" style="2" customWidth="1"/>
    <col min="14085" max="14085" width="12.33203125" style="2" customWidth="1"/>
    <col min="14086" max="14086" width="11.44140625" style="2" customWidth="1"/>
    <col min="14087" max="14088" width="12.6640625" style="2" customWidth="1"/>
    <col min="14089" max="14089" width="13" style="2" customWidth="1"/>
    <col min="14090" max="14090" width="6.6640625" style="2" customWidth="1"/>
    <col min="14091" max="14091" width="4.33203125" style="2" customWidth="1"/>
    <col min="14092" max="14095" width="10.6640625" style="2" customWidth="1"/>
    <col min="14096" max="14336" width="9" style="2"/>
    <col min="14337" max="14337" width="0" style="2" hidden="1" customWidth="1"/>
    <col min="14338" max="14338" width="9.33203125" style="2" customWidth="1"/>
    <col min="14339" max="14339" width="7.44140625" style="2" customWidth="1"/>
    <col min="14340" max="14340" width="13.44140625" style="2" customWidth="1"/>
    <col min="14341" max="14341" width="12.33203125" style="2" customWidth="1"/>
    <col min="14342" max="14342" width="11.44140625" style="2" customWidth="1"/>
    <col min="14343" max="14344" width="12.6640625" style="2" customWidth="1"/>
    <col min="14345" max="14345" width="13" style="2" customWidth="1"/>
    <col min="14346" max="14346" width="6.6640625" style="2" customWidth="1"/>
    <col min="14347" max="14347" width="4.33203125" style="2" customWidth="1"/>
    <col min="14348" max="14351" width="10.6640625" style="2" customWidth="1"/>
    <col min="14352" max="14592" width="9" style="2"/>
    <col min="14593" max="14593" width="0" style="2" hidden="1" customWidth="1"/>
    <col min="14594" max="14594" width="9.33203125" style="2" customWidth="1"/>
    <col min="14595" max="14595" width="7.44140625" style="2" customWidth="1"/>
    <col min="14596" max="14596" width="13.44140625" style="2" customWidth="1"/>
    <col min="14597" max="14597" width="12.33203125" style="2" customWidth="1"/>
    <col min="14598" max="14598" width="11.44140625" style="2" customWidth="1"/>
    <col min="14599" max="14600" width="12.6640625" style="2" customWidth="1"/>
    <col min="14601" max="14601" width="13" style="2" customWidth="1"/>
    <col min="14602" max="14602" width="6.6640625" style="2" customWidth="1"/>
    <col min="14603" max="14603" width="4.33203125" style="2" customWidth="1"/>
    <col min="14604" max="14607" width="10.6640625" style="2" customWidth="1"/>
    <col min="14608" max="14848" width="9" style="2"/>
    <col min="14849" max="14849" width="0" style="2" hidden="1" customWidth="1"/>
    <col min="14850" max="14850" width="9.33203125" style="2" customWidth="1"/>
    <col min="14851" max="14851" width="7.44140625" style="2" customWidth="1"/>
    <col min="14852" max="14852" width="13.44140625" style="2" customWidth="1"/>
    <col min="14853" max="14853" width="12.33203125" style="2" customWidth="1"/>
    <col min="14854" max="14854" width="11.44140625" style="2" customWidth="1"/>
    <col min="14855" max="14856" width="12.6640625" style="2" customWidth="1"/>
    <col min="14857" max="14857" width="13" style="2" customWidth="1"/>
    <col min="14858" max="14858" width="6.6640625" style="2" customWidth="1"/>
    <col min="14859" max="14859" width="4.33203125" style="2" customWidth="1"/>
    <col min="14860" max="14863" width="10.6640625" style="2" customWidth="1"/>
    <col min="14864" max="15104" width="9" style="2"/>
    <col min="15105" max="15105" width="0" style="2" hidden="1" customWidth="1"/>
    <col min="15106" max="15106" width="9.33203125" style="2" customWidth="1"/>
    <col min="15107" max="15107" width="7.44140625" style="2" customWidth="1"/>
    <col min="15108" max="15108" width="13.44140625" style="2" customWidth="1"/>
    <col min="15109" max="15109" width="12.33203125" style="2" customWidth="1"/>
    <col min="15110" max="15110" width="11.44140625" style="2" customWidth="1"/>
    <col min="15111" max="15112" width="12.6640625" style="2" customWidth="1"/>
    <col min="15113" max="15113" width="13" style="2" customWidth="1"/>
    <col min="15114" max="15114" width="6.6640625" style="2" customWidth="1"/>
    <col min="15115" max="15115" width="4.33203125" style="2" customWidth="1"/>
    <col min="15116" max="15119" width="10.6640625" style="2" customWidth="1"/>
    <col min="15120" max="15360" width="9" style="2"/>
    <col min="15361" max="15361" width="0" style="2" hidden="1" customWidth="1"/>
    <col min="15362" max="15362" width="9.33203125" style="2" customWidth="1"/>
    <col min="15363" max="15363" width="7.44140625" style="2" customWidth="1"/>
    <col min="15364" max="15364" width="13.44140625" style="2" customWidth="1"/>
    <col min="15365" max="15365" width="12.33203125" style="2" customWidth="1"/>
    <col min="15366" max="15366" width="11.44140625" style="2" customWidth="1"/>
    <col min="15367" max="15368" width="12.6640625" style="2" customWidth="1"/>
    <col min="15369" max="15369" width="13" style="2" customWidth="1"/>
    <col min="15370" max="15370" width="6.6640625" style="2" customWidth="1"/>
    <col min="15371" max="15371" width="4.33203125" style="2" customWidth="1"/>
    <col min="15372" max="15375" width="10.6640625" style="2" customWidth="1"/>
    <col min="15376" max="15616" width="9" style="2"/>
    <col min="15617" max="15617" width="0" style="2" hidden="1" customWidth="1"/>
    <col min="15618" max="15618" width="9.33203125" style="2" customWidth="1"/>
    <col min="15619" max="15619" width="7.44140625" style="2" customWidth="1"/>
    <col min="15620" max="15620" width="13.44140625" style="2" customWidth="1"/>
    <col min="15621" max="15621" width="12.33203125" style="2" customWidth="1"/>
    <col min="15622" max="15622" width="11.44140625" style="2" customWidth="1"/>
    <col min="15623" max="15624" width="12.6640625" style="2" customWidth="1"/>
    <col min="15625" max="15625" width="13" style="2" customWidth="1"/>
    <col min="15626" max="15626" width="6.6640625" style="2" customWidth="1"/>
    <col min="15627" max="15627" width="4.33203125" style="2" customWidth="1"/>
    <col min="15628" max="15631" width="10.6640625" style="2" customWidth="1"/>
    <col min="15632" max="15872" width="9" style="2"/>
    <col min="15873" max="15873" width="0" style="2" hidden="1" customWidth="1"/>
    <col min="15874" max="15874" width="9.33203125" style="2" customWidth="1"/>
    <col min="15875" max="15875" width="7.44140625" style="2" customWidth="1"/>
    <col min="15876" max="15876" width="13.44140625" style="2" customWidth="1"/>
    <col min="15877" max="15877" width="12.33203125" style="2" customWidth="1"/>
    <col min="15878" max="15878" width="11.44140625" style="2" customWidth="1"/>
    <col min="15879" max="15880" width="12.6640625" style="2" customWidth="1"/>
    <col min="15881" max="15881" width="13" style="2" customWidth="1"/>
    <col min="15882" max="15882" width="6.6640625" style="2" customWidth="1"/>
    <col min="15883" max="15883" width="4.33203125" style="2" customWidth="1"/>
    <col min="15884" max="15887" width="10.6640625" style="2" customWidth="1"/>
    <col min="15888" max="16128" width="9" style="2"/>
    <col min="16129" max="16129" width="0" style="2" hidden="1" customWidth="1"/>
    <col min="16130" max="16130" width="9.33203125" style="2" customWidth="1"/>
    <col min="16131" max="16131" width="7.44140625" style="2" customWidth="1"/>
    <col min="16132" max="16132" width="13.44140625" style="2" customWidth="1"/>
    <col min="16133" max="16133" width="12.33203125" style="2" customWidth="1"/>
    <col min="16134" max="16134" width="11.44140625" style="2" customWidth="1"/>
    <col min="16135" max="16136" width="12.6640625" style="2" customWidth="1"/>
    <col min="16137" max="16137" width="13" style="2" customWidth="1"/>
    <col min="16138" max="16138" width="6.6640625" style="2" customWidth="1"/>
    <col min="16139" max="16139" width="4.33203125" style="2" customWidth="1"/>
    <col min="16140" max="16143" width="10.6640625" style="2" customWidth="1"/>
    <col min="16144" max="16384" width="9" style="2"/>
  </cols>
  <sheetData>
    <row r="1" spans="1:15" ht="33.75" customHeight="1">
      <c r="A1" s="3" t="s">
        <v>2</v>
      </c>
      <c r="B1" s="251" t="s">
        <v>361</v>
      </c>
      <c r="C1" s="252"/>
      <c r="D1" s="252"/>
      <c r="E1" s="252"/>
      <c r="F1" s="252"/>
      <c r="G1" s="252"/>
      <c r="H1" s="252"/>
      <c r="I1" s="252"/>
      <c r="J1" s="253"/>
    </row>
    <row r="2" spans="1:15" ht="36" customHeight="1">
      <c r="A2" s="4"/>
      <c r="B2" s="239" t="s">
        <v>3</v>
      </c>
      <c r="C2" s="240"/>
      <c r="D2" s="241" t="s">
        <v>4</v>
      </c>
      <c r="E2" s="254" t="s">
        <v>5</v>
      </c>
      <c r="F2" s="255"/>
      <c r="G2" s="255"/>
      <c r="H2" s="255"/>
      <c r="I2" s="255"/>
      <c r="J2" s="256"/>
      <c r="O2" s="5"/>
    </row>
    <row r="3" spans="1:15" ht="27" customHeight="1">
      <c r="A3" s="4"/>
      <c r="B3" s="242" t="s">
        <v>6</v>
      </c>
      <c r="C3" s="240"/>
      <c r="D3" s="243" t="s">
        <v>7</v>
      </c>
      <c r="E3" s="257" t="s">
        <v>8</v>
      </c>
      <c r="F3" s="258"/>
      <c r="G3" s="258"/>
      <c r="H3" s="258"/>
      <c r="I3" s="258"/>
      <c r="J3" s="259"/>
    </row>
    <row r="4" spans="1:15" ht="23.25" customHeight="1">
      <c r="A4" s="6">
        <v>211</v>
      </c>
      <c r="B4" s="244" t="s">
        <v>9</v>
      </c>
      <c r="C4" s="245"/>
      <c r="D4" s="246" t="s">
        <v>10</v>
      </c>
      <c r="E4" s="260" t="s">
        <v>11</v>
      </c>
      <c r="F4" s="261"/>
      <c r="G4" s="261"/>
      <c r="H4" s="261"/>
      <c r="I4" s="261"/>
      <c r="J4" s="262"/>
    </row>
    <row r="5" spans="1:15" ht="24" customHeight="1">
      <c r="A5" s="4"/>
      <c r="B5" s="7" t="s">
        <v>12</v>
      </c>
      <c r="C5" s="8"/>
      <c r="D5" s="9"/>
      <c r="E5" s="10"/>
      <c r="F5" s="10"/>
      <c r="G5" s="10"/>
      <c r="H5" s="11" t="s">
        <v>13</v>
      </c>
      <c r="I5" s="9"/>
      <c r="J5" s="12"/>
    </row>
    <row r="6" spans="1:15" ht="15.75" customHeight="1">
      <c r="A6" s="4"/>
      <c r="B6" s="13"/>
      <c r="C6" s="10"/>
      <c r="D6" s="9"/>
      <c r="E6" s="10"/>
      <c r="F6" s="10"/>
      <c r="G6" s="10"/>
      <c r="H6" s="11" t="s">
        <v>14</v>
      </c>
      <c r="I6" s="9"/>
      <c r="J6" s="12"/>
    </row>
    <row r="7" spans="1:15" ht="15.75" customHeight="1">
      <c r="A7" s="4"/>
      <c r="B7" s="14"/>
      <c r="C7" s="15"/>
      <c r="D7" s="16"/>
      <c r="E7" s="17"/>
      <c r="F7" s="17"/>
      <c r="G7" s="17"/>
      <c r="H7" s="18"/>
      <c r="I7" s="17"/>
      <c r="J7" s="19"/>
    </row>
    <row r="8" spans="1:15" ht="24" hidden="1" customHeight="1">
      <c r="A8" s="4"/>
      <c r="B8" s="7" t="s">
        <v>15</v>
      </c>
      <c r="C8" s="8"/>
      <c r="D8" s="20"/>
      <c r="E8" s="8"/>
      <c r="F8" s="8"/>
      <c r="G8" s="21"/>
      <c r="H8" s="11" t="s">
        <v>13</v>
      </c>
      <c r="I8" s="9"/>
      <c r="J8" s="12"/>
    </row>
    <row r="9" spans="1:15" ht="15.75" hidden="1" customHeight="1">
      <c r="A9" s="4"/>
      <c r="B9" s="4"/>
      <c r="C9" s="8"/>
      <c r="D9" s="20"/>
      <c r="E9" s="8"/>
      <c r="F9" s="8"/>
      <c r="G9" s="21"/>
      <c r="H9" s="11" t="s">
        <v>14</v>
      </c>
      <c r="I9" s="9"/>
      <c r="J9" s="12"/>
    </row>
    <row r="10" spans="1:15" ht="15.75" hidden="1" customHeight="1">
      <c r="A10" s="4"/>
      <c r="B10" s="22"/>
      <c r="C10" s="15"/>
      <c r="D10" s="23"/>
      <c r="E10" s="24"/>
      <c r="F10" s="24"/>
      <c r="G10" s="25"/>
      <c r="H10" s="25"/>
      <c r="I10" s="26"/>
      <c r="J10" s="19"/>
    </row>
    <row r="11" spans="1:15" ht="24" customHeight="1">
      <c r="A11" s="4"/>
      <c r="B11" s="7" t="s">
        <v>16</v>
      </c>
      <c r="C11" s="8"/>
      <c r="D11" s="263"/>
      <c r="E11" s="263"/>
      <c r="F11" s="263"/>
      <c r="G11" s="263"/>
      <c r="H11" s="11" t="s">
        <v>13</v>
      </c>
      <c r="I11" s="9"/>
      <c r="J11" s="12"/>
    </row>
    <row r="12" spans="1:15" ht="15.75" customHeight="1">
      <c r="A12" s="4"/>
      <c r="B12" s="13"/>
      <c r="C12" s="10"/>
      <c r="D12" s="250"/>
      <c r="E12" s="250"/>
      <c r="F12" s="250"/>
      <c r="G12" s="250"/>
      <c r="H12" s="11" t="s">
        <v>14</v>
      </c>
      <c r="I12" s="9"/>
      <c r="J12" s="12"/>
    </row>
    <row r="13" spans="1:15" ht="15.75" customHeight="1">
      <c r="A13" s="4"/>
      <c r="B13" s="14"/>
      <c r="C13" s="15"/>
      <c r="D13" s="16"/>
      <c r="E13" s="264"/>
      <c r="F13" s="265"/>
      <c r="G13" s="265"/>
      <c r="H13" s="27"/>
      <c r="I13" s="17"/>
      <c r="J13" s="19"/>
    </row>
    <row r="14" spans="1:15" ht="24" customHeight="1">
      <c r="A14" s="4"/>
      <c r="B14" s="28" t="s">
        <v>17</v>
      </c>
      <c r="C14" s="29"/>
      <c r="D14" s="30" t="s">
        <v>18</v>
      </c>
      <c r="E14" s="31"/>
      <c r="F14" s="31"/>
      <c r="G14" s="31"/>
      <c r="H14" s="32"/>
      <c r="I14" s="31"/>
      <c r="J14" s="33"/>
    </row>
    <row r="15" spans="1:15" ht="32.25" customHeight="1">
      <c r="A15" s="4"/>
      <c r="B15" s="22" t="s">
        <v>19</v>
      </c>
      <c r="C15" s="34"/>
      <c r="D15" s="25"/>
      <c r="E15" s="266"/>
      <c r="F15" s="266"/>
      <c r="G15" s="267"/>
      <c r="H15" s="267"/>
      <c r="I15" s="267" t="s">
        <v>20</v>
      </c>
      <c r="J15" s="268"/>
    </row>
    <row r="16" spans="1:15" ht="23.25" customHeight="1">
      <c r="A16" s="35" t="s">
        <v>21</v>
      </c>
      <c r="B16" s="36" t="s">
        <v>21</v>
      </c>
      <c r="C16" s="37"/>
      <c r="D16" s="38"/>
      <c r="E16" s="269"/>
      <c r="F16" s="270"/>
      <c r="G16" s="269"/>
      <c r="H16" s="270"/>
      <c r="I16" s="269">
        <f>I51</f>
        <v>0</v>
      </c>
      <c r="J16" s="271"/>
    </row>
    <row r="17" spans="1:10" ht="23.25" customHeight="1">
      <c r="A17" s="35" t="s">
        <v>22</v>
      </c>
      <c r="B17" s="36" t="s">
        <v>22</v>
      </c>
      <c r="C17" s="37"/>
      <c r="D17" s="38"/>
      <c r="E17" s="269"/>
      <c r="F17" s="270"/>
      <c r="G17" s="269"/>
      <c r="H17" s="270"/>
      <c r="I17" s="269">
        <v>0</v>
      </c>
      <c r="J17" s="271"/>
    </row>
    <row r="18" spans="1:10" ht="23.25" customHeight="1">
      <c r="A18" s="35" t="s">
        <v>23</v>
      </c>
      <c r="B18" s="36" t="s">
        <v>23</v>
      </c>
      <c r="C18" s="37"/>
      <c r="D18" s="38"/>
      <c r="E18" s="269"/>
      <c r="F18" s="270"/>
      <c r="G18" s="269"/>
      <c r="H18" s="270"/>
      <c r="I18" s="269">
        <f>I49+I50</f>
        <v>0</v>
      </c>
      <c r="J18" s="271"/>
    </row>
    <row r="19" spans="1:10" ht="23.25" customHeight="1">
      <c r="A19" s="35" t="s">
        <v>24</v>
      </c>
      <c r="B19" s="36" t="s">
        <v>25</v>
      </c>
      <c r="C19" s="37"/>
      <c r="D19" s="38"/>
      <c r="E19" s="269"/>
      <c r="F19" s="270"/>
      <c r="G19" s="269"/>
      <c r="H19" s="270"/>
      <c r="I19" s="269">
        <v>0</v>
      </c>
      <c r="J19" s="271"/>
    </row>
    <row r="20" spans="1:10" ht="23.25" customHeight="1">
      <c r="A20" s="35" t="s">
        <v>26</v>
      </c>
      <c r="B20" s="36" t="s">
        <v>27</v>
      </c>
      <c r="C20" s="37"/>
      <c r="D20" s="38"/>
      <c r="E20" s="269"/>
      <c r="F20" s="270"/>
      <c r="G20" s="269"/>
      <c r="H20" s="270"/>
      <c r="I20" s="269">
        <v>0</v>
      </c>
      <c r="J20" s="271"/>
    </row>
    <row r="21" spans="1:10" ht="23.25" customHeight="1">
      <c r="A21" s="4"/>
      <c r="B21" s="39" t="s">
        <v>20</v>
      </c>
      <c r="C21" s="40"/>
      <c r="D21" s="41"/>
      <c r="E21" s="274"/>
      <c r="F21" s="275"/>
      <c r="G21" s="274"/>
      <c r="H21" s="275"/>
      <c r="I21" s="274">
        <f>I18+I16</f>
        <v>0</v>
      </c>
      <c r="J21" s="276"/>
    </row>
    <row r="22" spans="1:10" ht="33" customHeight="1">
      <c r="A22" s="4"/>
      <c r="B22" s="42" t="s">
        <v>28</v>
      </c>
      <c r="C22" s="37"/>
      <c r="D22" s="38"/>
      <c r="E22" s="43"/>
      <c r="F22" s="44"/>
      <c r="G22" s="45"/>
      <c r="H22" s="45"/>
      <c r="I22" s="45"/>
      <c r="J22" s="46"/>
    </row>
    <row r="23" spans="1:10" ht="23.25" customHeight="1">
      <c r="A23" s="4"/>
      <c r="B23" s="36" t="s">
        <v>29</v>
      </c>
      <c r="C23" s="37"/>
      <c r="D23" s="38"/>
      <c r="E23" s="47">
        <v>15</v>
      </c>
      <c r="F23" s="44" t="s">
        <v>30</v>
      </c>
      <c r="G23" s="272">
        <f>I52</f>
        <v>0</v>
      </c>
      <c r="H23" s="273"/>
      <c r="I23" s="273"/>
      <c r="J23" s="46" t="str">
        <f t="shared" ref="J23:J28" si="0">Mena</f>
        <v>CZK</v>
      </c>
    </row>
    <row r="24" spans="1:10" ht="23.25" customHeight="1">
      <c r="A24" s="4"/>
      <c r="B24" s="36" t="s">
        <v>31</v>
      </c>
      <c r="C24" s="37"/>
      <c r="D24" s="38"/>
      <c r="E24" s="47">
        <f>SazbaDPH1</f>
        <v>15</v>
      </c>
      <c r="F24" s="44" t="s">
        <v>30</v>
      </c>
      <c r="G24" s="277">
        <f>G23*0.15</f>
        <v>0</v>
      </c>
      <c r="H24" s="278"/>
      <c r="I24" s="278"/>
      <c r="J24" s="46" t="str">
        <f t="shared" si="0"/>
        <v>CZK</v>
      </c>
    </row>
    <row r="25" spans="1:10" ht="23.25" customHeight="1">
      <c r="A25" s="4"/>
      <c r="B25" s="36" t="s">
        <v>32</v>
      </c>
      <c r="C25" s="37"/>
      <c r="D25" s="38"/>
      <c r="E25" s="47">
        <v>21</v>
      </c>
      <c r="F25" s="44" t="s">
        <v>30</v>
      </c>
      <c r="G25" s="272">
        <v>0</v>
      </c>
      <c r="H25" s="273"/>
      <c r="I25" s="273"/>
      <c r="J25" s="46" t="str">
        <f t="shared" si="0"/>
        <v>CZK</v>
      </c>
    </row>
    <row r="26" spans="1:10" ht="23.25" customHeight="1">
      <c r="A26" s="4"/>
      <c r="B26" s="48" t="s">
        <v>33</v>
      </c>
      <c r="C26" s="49"/>
      <c r="D26" s="50"/>
      <c r="E26" s="51">
        <f>SazbaDPH2</f>
        <v>21</v>
      </c>
      <c r="F26" s="52" t="s">
        <v>30</v>
      </c>
      <c r="G26" s="279">
        <v>0</v>
      </c>
      <c r="H26" s="280"/>
      <c r="I26" s="280"/>
      <c r="J26" s="53" t="str">
        <f t="shared" si="0"/>
        <v>CZK</v>
      </c>
    </row>
    <row r="27" spans="1:10" ht="23.25" customHeight="1" thickBot="1">
      <c r="A27" s="4"/>
      <c r="B27" s="54" t="s">
        <v>34</v>
      </c>
      <c r="C27" s="55"/>
      <c r="D27" s="56"/>
      <c r="E27" s="55"/>
      <c r="F27" s="57"/>
      <c r="G27" s="281">
        <v>0</v>
      </c>
      <c r="H27" s="281"/>
      <c r="I27" s="281"/>
      <c r="J27" s="58" t="str">
        <f t="shared" si="0"/>
        <v>CZK</v>
      </c>
    </row>
    <row r="28" spans="1:10" ht="27.75" hidden="1" customHeight="1" thickBot="1">
      <c r="A28" s="4"/>
      <c r="B28" s="59" t="s">
        <v>35</v>
      </c>
      <c r="C28" s="60"/>
      <c r="D28" s="60"/>
      <c r="E28" s="61"/>
      <c r="F28" s="62"/>
      <c r="G28" s="282">
        <v>3407610.01</v>
      </c>
      <c r="H28" s="283"/>
      <c r="I28" s="283"/>
      <c r="J28" s="63" t="str">
        <f t="shared" si="0"/>
        <v>CZK</v>
      </c>
    </row>
    <row r="29" spans="1:10" ht="27.75" customHeight="1" thickBot="1">
      <c r="A29" s="4"/>
      <c r="B29" s="247" t="s">
        <v>36</v>
      </c>
      <c r="C29" s="248"/>
      <c r="D29" s="248"/>
      <c r="E29" s="248"/>
      <c r="F29" s="248"/>
      <c r="G29" s="284">
        <f>G23+G24+G27</f>
        <v>0</v>
      </c>
      <c r="H29" s="284"/>
      <c r="I29" s="284"/>
      <c r="J29" s="249" t="s">
        <v>37</v>
      </c>
    </row>
    <row r="30" spans="1:10" ht="12.75" customHeight="1">
      <c r="A30" s="4"/>
      <c r="B30" s="4"/>
      <c r="C30" s="8"/>
      <c r="D30" s="8"/>
      <c r="E30" s="8"/>
      <c r="F30" s="8"/>
      <c r="G30" s="21"/>
      <c r="H30" s="8"/>
      <c r="I30" s="21"/>
      <c r="J30" s="64"/>
    </row>
    <row r="31" spans="1:10" ht="30" customHeight="1">
      <c r="A31" s="4"/>
      <c r="B31" s="4"/>
      <c r="C31" s="8"/>
      <c r="D31" s="8"/>
      <c r="E31" s="8"/>
      <c r="F31" s="8"/>
      <c r="G31" s="21"/>
      <c r="H31" s="8"/>
      <c r="I31" s="21"/>
      <c r="J31" s="64"/>
    </row>
    <row r="32" spans="1:10" ht="18.75" customHeight="1">
      <c r="A32" s="4"/>
      <c r="B32" s="65"/>
      <c r="C32" s="66" t="s">
        <v>38</v>
      </c>
      <c r="D32" s="67"/>
      <c r="E32" s="67"/>
      <c r="F32" s="66" t="s">
        <v>39</v>
      </c>
      <c r="G32" s="67"/>
      <c r="H32" s="68">
        <f ca="1">TODAY()</f>
        <v>43451</v>
      </c>
      <c r="I32" s="67"/>
      <c r="J32" s="64"/>
    </row>
    <row r="33" spans="1:10" ht="47.25" customHeight="1">
      <c r="A33" s="4"/>
      <c r="B33" s="4"/>
      <c r="C33" s="8"/>
      <c r="D33" s="8"/>
      <c r="E33" s="8"/>
      <c r="F33" s="8"/>
      <c r="G33" s="21"/>
      <c r="H33" s="8"/>
      <c r="I33" s="21"/>
      <c r="J33" s="64"/>
    </row>
    <row r="34" spans="1:10" s="1" customFormat="1" ht="18.75" customHeight="1">
      <c r="A34" s="69"/>
      <c r="B34" s="69"/>
      <c r="C34" s="70"/>
      <c r="D34" s="285"/>
      <c r="E34" s="286"/>
      <c r="F34" s="70"/>
      <c r="G34" s="285"/>
      <c r="H34" s="286"/>
      <c r="I34" s="286"/>
      <c r="J34" s="71"/>
    </row>
    <row r="35" spans="1:10" ht="12.75" customHeight="1">
      <c r="A35" s="4"/>
      <c r="B35" s="4"/>
      <c r="C35" s="8"/>
      <c r="D35" s="289" t="s">
        <v>40</v>
      </c>
      <c r="E35" s="289"/>
      <c r="F35" s="8"/>
      <c r="G35" s="21"/>
      <c r="H35" s="72" t="s">
        <v>41</v>
      </c>
      <c r="I35" s="21"/>
      <c r="J35" s="64"/>
    </row>
    <row r="36" spans="1:10" ht="13.5" customHeight="1" thickBot="1">
      <c r="A36" s="73"/>
      <c r="B36" s="73"/>
      <c r="C36" s="74"/>
      <c r="D36" s="74"/>
      <c r="E36" s="74"/>
      <c r="F36" s="74"/>
      <c r="G36" s="75"/>
      <c r="H36" s="74"/>
      <c r="I36" s="75"/>
      <c r="J36" s="76"/>
    </row>
    <row r="37" spans="1:10" ht="27" hidden="1" customHeight="1">
      <c r="B37" s="77" t="s">
        <v>42</v>
      </c>
      <c r="C37" s="78"/>
      <c r="D37" s="78"/>
      <c r="E37" s="78"/>
      <c r="F37" s="79"/>
      <c r="G37" s="79"/>
      <c r="H37" s="79"/>
      <c r="I37" s="79"/>
      <c r="J37" s="78"/>
    </row>
    <row r="38" spans="1:10" ht="25.5" hidden="1" customHeight="1">
      <c r="A38" s="80" t="s">
        <v>43</v>
      </c>
      <c r="B38" s="81" t="s">
        <v>44</v>
      </c>
      <c r="C38" s="82" t="s">
        <v>45</v>
      </c>
      <c r="D38" s="83"/>
      <c r="E38" s="83"/>
      <c r="F38" s="84" t="str">
        <f>B23</f>
        <v>Základ pro sníženou DPH</v>
      </c>
      <c r="G38" s="84" t="str">
        <f>B25</f>
        <v>Základ pro základní DPH</v>
      </c>
      <c r="H38" s="85" t="s">
        <v>46</v>
      </c>
      <c r="I38" s="85" t="s">
        <v>47</v>
      </c>
      <c r="J38" s="86" t="s">
        <v>30</v>
      </c>
    </row>
    <row r="39" spans="1:10" ht="25.5" hidden="1" customHeight="1">
      <c r="A39" s="80">
        <v>1</v>
      </c>
      <c r="B39" s="87" t="s">
        <v>48</v>
      </c>
      <c r="C39" s="290"/>
      <c r="D39" s="291"/>
      <c r="E39" s="291"/>
      <c r="F39" s="88">
        <v>0</v>
      </c>
      <c r="G39" s="89">
        <v>3407610.01</v>
      </c>
      <c r="H39" s="90">
        <v>715598.1</v>
      </c>
      <c r="I39" s="90">
        <v>4123208.11</v>
      </c>
      <c r="J39" s="91">
        <f>IF(CenaCelkemVypocet=0,"",I39/CenaCelkemVypocet*100)</f>
        <v>100</v>
      </c>
    </row>
    <row r="40" spans="1:10" ht="25.5" hidden="1" customHeight="1">
      <c r="A40" s="80">
        <v>2</v>
      </c>
      <c r="B40" s="92" t="s">
        <v>7</v>
      </c>
      <c r="C40" s="292" t="s">
        <v>8</v>
      </c>
      <c r="D40" s="293"/>
      <c r="E40" s="293"/>
      <c r="F40" s="93">
        <v>0</v>
      </c>
      <c r="G40" s="94">
        <v>3407610.01</v>
      </c>
      <c r="H40" s="94">
        <v>715598.1</v>
      </c>
      <c r="I40" s="94">
        <v>4123208.11</v>
      </c>
      <c r="J40" s="95">
        <f>IF(CenaCelkemVypocet=0,"",I40/CenaCelkemVypocet*100)</f>
        <v>100</v>
      </c>
    </row>
    <row r="41" spans="1:10" ht="25.5" hidden="1" customHeight="1">
      <c r="A41" s="80">
        <v>3</v>
      </c>
      <c r="B41" s="96" t="s">
        <v>10</v>
      </c>
      <c r="C41" s="290" t="s">
        <v>49</v>
      </c>
      <c r="D41" s="291"/>
      <c r="E41" s="291"/>
      <c r="F41" s="97">
        <v>0</v>
      </c>
      <c r="G41" s="90">
        <v>3407610.01</v>
      </c>
      <c r="H41" s="90">
        <v>715598.1</v>
      </c>
      <c r="I41" s="90">
        <v>4123208.11</v>
      </c>
      <c r="J41" s="91">
        <f>IF(CenaCelkemVypocet=0,"",I41/CenaCelkemVypocet*100)</f>
        <v>100</v>
      </c>
    </row>
    <row r="42" spans="1:10" ht="25.5" hidden="1" customHeight="1">
      <c r="A42" s="80"/>
      <c r="B42" s="294" t="s">
        <v>50</v>
      </c>
      <c r="C42" s="295"/>
      <c r="D42" s="295"/>
      <c r="E42" s="296"/>
      <c r="F42" s="98">
        <f>SUMIF(A39:A41,"=1",F39:F41)</f>
        <v>0</v>
      </c>
      <c r="G42" s="99">
        <f>SUMIF(A39:A41,"=1",G39:G41)</f>
        <v>3407610.01</v>
      </c>
      <c r="H42" s="99">
        <f>SUMIF(A39:A41,"=1",H39:H41)</f>
        <v>715598.1</v>
      </c>
      <c r="I42" s="99">
        <f>SUMIF(A39:A41,"=1",I39:I41)</f>
        <v>4123208.11</v>
      </c>
      <c r="J42" s="100">
        <f>SUMIF(A39:A41,"=1",J39:J41)</f>
        <v>100</v>
      </c>
    </row>
    <row r="46" spans="1:10" ht="15.6">
      <c r="B46" s="102" t="s">
        <v>51</v>
      </c>
    </row>
    <row r="48" spans="1:10" ht="25.5" customHeight="1">
      <c r="A48" s="103"/>
      <c r="B48" s="104" t="s">
        <v>44</v>
      </c>
      <c r="C48" s="104" t="s">
        <v>45</v>
      </c>
      <c r="D48" s="105"/>
      <c r="E48" s="105"/>
      <c r="F48" s="106" t="s">
        <v>52</v>
      </c>
      <c r="G48" s="106"/>
      <c r="H48" s="106"/>
      <c r="I48" s="106" t="s">
        <v>20</v>
      </c>
      <c r="J48" s="106" t="s">
        <v>30</v>
      </c>
    </row>
    <row r="49" spans="1:10" ht="25.5" customHeight="1">
      <c r="A49" s="107"/>
      <c r="B49" s="108" t="s">
        <v>53</v>
      </c>
      <c r="C49" s="287" t="s">
        <v>54</v>
      </c>
      <c r="D49" s="288"/>
      <c r="E49" s="288"/>
      <c r="F49" s="109" t="s">
        <v>23</v>
      </c>
      <c r="G49" s="110"/>
      <c r="H49" s="110"/>
      <c r="I49" s="110">
        <f>'ESL - Položky'!G8</f>
        <v>0</v>
      </c>
      <c r="J49" s="111" t="str">
        <f>IF(I52=0,"",I49/I52*100)</f>
        <v/>
      </c>
    </row>
    <row r="50" spans="1:10" ht="25.5" customHeight="1">
      <c r="A50" s="107"/>
      <c r="B50" s="108" t="s">
        <v>55</v>
      </c>
      <c r="C50" s="287" t="s">
        <v>56</v>
      </c>
      <c r="D50" s="288"/>
      <c r="E50" s="288"/>
      <c r="F50" s="109" t="s">
        <v>23</v>
      </c>
      <c r="G50" s="110"/>
      <c r="H50" s="110"/>
      <c r="I50" s="110">
        <f>'ESL - Položky'!G73</f>
        <v>0</v>
      </c>
      <c r="J50" s="111" t="str">
        <f>IF(I52=0,"",I50/I52*100)</f>
        <v/>
      </c>
    </row>
    <row r="51" spans="1:10" ht="25.5" customHeight="1">
      <c r="A51" s="107"/>
      <c r="B51" s="108" t="s">
        <v>57</v>
      </c>
      <c r="C51" s="287" t="s">
        <v>58</v>
      </c>
      <c r="D51" s="288"/>
      <c r="E51" s="288"/>
      <c r="F51" s="109" t="s">
        <v>59</v>
      </c>
      <c r="G51" s="110"/>
      <c r="H51" s="110"/>
      <c r="I51" s="110">
        <f>'ESL - Položky'!G76</f>
        <v>0</v>
      </c>
      <c r="J51" s="111" t="str">
        <f>IF(I52=0,"",I51/I52*100)</f>
        <v/>
      </c>
    </row>
    <row r="52" spans="1:10" ht="25.5" customHeight="1">
      <c r="A52" s="112"/>
      <c r="B52" s="113" t="s">
        <v>47</v>
      </c>
      <c r="C52" s="113"/>
      <c r="D52" s="114"/>
      <c r="E52" s="114"/>
      <c r="F52" s="115"/>
      <c r="G52" s="116"/>
      <c r="H52" s="116"/>
      <c r="I52" s="116">
        <f>SUM(I49:I51)</f>
        <v>0</v>
      </c>
      <c r="J52" s="117">
        <f>SUM(J49:J51)</f>
        <v>0</v>
      </c>
    </row>
    <row r="53" spans="1:10">
      <c r="F53" s="118"/>
      <c r="G53" s="119"/>
      <c r="H53" s="118"/>
      <c r="I53" s="119"/>
      <c r="J53" s="120"/>
    </row>
    <row r="54" spans="1:10">
      <c r="F54" s="118"/>
      <c r="G54" s="119"/>
      <c r="H54" s="118"/>
      <c r="I54" s="119"/>
      <c r="J54" s="120"/>
    </row>
    <row r="55" spans="1:10">
      <c r="F55" s="118"/>
      <c r="G55" s="119"/>
      <c r="H55" s="118"/>
      <c r="I55" s="119"/>
      <c r="J55" s="120"/>
    </row>
  </sheetData>
  <sheetProtection password="DCC9" sheet="1" objects="1" scenarios="1" selectLockedCells="1"/>
  <mergeCells count="45">
    <mergeCell ref="C50:E50"/>
    <mergeCell ref="C51:E51"/>
    <mergeCell ref="D35:E35"/>
    <mergeCell ref="C39:E39"/>
    <mergeCell ref="C40:E40"/>
    <mergeCell ref="C41:E41"/>
    <mergeCell ref="B42:E42"/>
    <mergeCell ref="C49:E49"/>
    <mergeCell ref="G26:I26"/>
    <mergeCell ref="G27:I27"/>
    <mergeCell ref="G28:I28"/>
    <mergeCell ref="G29:I29"/>
    <mergeCell ref="D34:E34"/>
    <mergeCell ref="G34:I34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3:G13"/>
    <mergeCell ref="E15:F15"/>
    <mergeCell ref="G15:H15"/>
    <mergeCell ref="I15:J15"/>
    <mergeCell ref="E16:F16"/>
    <mergeCell ref="G16:H16"/>
    <mergeCell ref="I16:J16"/>
    <mergeCell ref="D12:G12"/>
    <mergeCell ref="B1:J1"/>
    <mergeCell ref="E2:J2"/>
    <mergeCell ref="E3:J3"/>
    <mergeCell ref="E4:J4"/>
    <mergeCell ref="D11:G11"/>
  </mergeCells>
  <pageMargins left="0.39370078740157483" right="0.19685039370078741" top="0.59055118110236227" bottom="0.39370078740157483" header="0" footer="0.19685039370078741"/>
  <pageSetup paperSize="9" scale="98" fitToHeight="9999" orientation="portrait" r:id="rId1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outlinePr summaryBelow="0"/>
    <pageSetUpPr fitToPage="1"/>
  </sheetPr>
  <dimension ref="A1:BH5002"/>
  <sheetViews>
    <sheetView view="pageBreakPreview" zoomScale="85" zoomScaleNormal="100" zoomScaleSheetLayoutView="85" workbookViewId="0">
      <pane ySplit="7" topLeftCell="A8" activePane="bottomLeft" state="frozen"/>
      <selection activeCell="H163" sqref="H163"/>
      <selection pane="bottomLeft" activeCell="F13" sqref="F13"/>
    </sheetView>
  </sheetViews>
  <sheetFormatPr defaultRowHeight="13.2" outlineLevelRow="1"/>
  <cols>
    <col min="1" max="1" width="3.44140625" style="2" customWidth="1"/>
    <col min="2" max="2" width="12.5546875" style="129" customWidth="1"/>
    <col min="3" max="3" width="36.6640625" style="129" customWidth="1"/>
    <col min="4" max="4" width="4.6640625" style="2" customWidth="1"/>
    <col min="5" max="5" width="7.44140625" style="2" customWidth="1"/>
    <col min="6" max="6" width="9.6640625" style="2" customWidth="1"/>
    <col min="7" max="7" width="12.6640625" style="2" customWidth="1"/>
    <col min="8" max="13" width="9.33203125" style="2" customWidth="1"/>
    <col min="14" max="19" width="9.33203125" style="2" hidden="1" customWidth="1"/>
    <col min="20" max="20" width="7.44140625" style="2" customWidth="1"/>
    <col min="21" max="23" width="0" style="2" hidden="1" customWidth="1"/>
    <col min="24" max="24" width="11.6640625" style="2" bestFit="1" customWidth="1"/>
    <col min="25" max="27" width="9.109375" style="2" bestFit="1" customWidth="1"/>
    <col min="28" max="28" width="8.88671875" style="2"/>
    <col min="29" max="29" width="0" style="2" hidden="1" customWidth="1"/>
    <col min="30" max="30" width="8.88671875" style="2"/>
    <col min="31" max="41" width="0" style="2" hidden="1" customWidth="1"/>
    <col min="42" max="256" width="8.88671875" style="2"/>
    <col min="257" max="257" width="3.44140625" style="2" customWidth="1"/>
    <col min="258" max="258" width="12.5546875" style="2" customWidth="1"/>
    <col min="259" max="259" width="36.6640625" style="2" customWidth="1"/>
    <col min="260" max="260" width="4.6640625" style="2" customWidth="1"/>
    <col min="261" max="261" width="7.44140625" style="2" customWidth="1"/>
    <col min="262" max="262" width="9.6640625" style="2" customWidth="1"/>
    <col min="263" max="263" width="12.6640625" style="2" customWidth="1"/>
    <col min="264" max="269" width="9.33203125" style="2" customWidth="1"/>
    <col min="270" max="275" width="0" style="2" hidden="1" customWidth="1"/>
    <col min="276" max="276" width="7.44140625" style="2" customWidth="1"/>
    <col min="277" max="279" width="0" style="2" hidden="1" customWidth="1"/>
    <col min="280" max="284" width="8.88671875" style="2"/>
    <col min="285" max="285" width="0" style="2" hidden="1" customWidth="1"/>
    <col min="286" max="286" width="8.88671875" style="2"/>
    <col min="287" max="297" width="0" style="2" hidden="1" customWidth="1"/>
    <col min="298" max="512" width="8.88671875" style="2"/>
    <col min="513" max="513" width="3.44140625" style="2" customWidth="1"/>
    <col min="514" max="514" width="12.5546875" style="2" customWidth="1"/>
    <col min="515" max="515" width="36.6640625" style="2" customWidth="1"/>
    <col min="516" max="516" width="4.6640625" style="2" customWidth="1"/>
    <col min="517" max="517" width="7.44140625" style="2" customWidth="1"/>
    <col min="518" max="518" width="9.6640625" style="2" customWidth="1"/>
    <col min="519" max="519" width="12.6640625" style="2" customWidth="1"/>
    <col min="520" max="525" width="9.33203125" style="2" customWidth="1"/>
    <col min="526" max="531" width="0" style="2" hidden="1" customWidth="1"/>
    <col min="532" max="532" width="7.44140625" style="2" customWidth="1"/>
    <col min="533" max="535" width="0" style="2" hidden="1" customWidth="1"/>
    <col min="536" max="540" width="8.88671875" style="2"/>
    <col min="541" max="541" width="0" style="2" hidden="1" customWidth="1"/>
    <col min="542" max="542" width="8.88671875" style="2"/>
    <col min="543" max="553" width="0" style="2" hidden="1" customWidth="1"/>
    <col min="554" max="768" width="8.88671875" style="2"/>
    <col min="769" max="769" width="3.44140625" style="2" customWidth="1"/>
    <col min="770" max="770" width="12.5546875" style="2" customWidth="1"/>
    <col min="771" max="771" width="36.6640625" style="2" customWidth="1"/>
    <col min="772" max="772" width="4.6640625" style="2" customWidth="1"/>
    <col min="773" max="773" width="7.44140625" style="2" customWidth="1"/>
    <col min="774" max="774" width="9.6640625" style="2" customWidth="1"/>
    <col min="775" max="775" width="12.6640625" style="2" customWidth="1"/>
    <col min="776" max="781" width="9.33203125" style="2" customWidth="1"/>
    <col min="782" max="787" width="0" style="2" hidden="1" customWidth="1"/>
    <col min="788" max="788" width="7.44140625" style="2" customWidth="1"/>
    <col min="789" max="791" width="0" style="2" hidden="1" customWidth="1"/>
    <col min="792" max="796" width="8.88671875" style="2"/>
    <col min="797" max="797" width="0" style="2" hidden="1" customWidth="1"/>
    <col min="798" max="798" width="8.88671875" style="2"/>
    <col min="799" max="809" width="0" style="2" hidden="1" customWidth="1"/>
    <col min="810" max="1024" width="8.88671875" style="2"/>
    <col min="1025" max="1025" width="3.44140625" style="2" customWidth="1"/>
    <col min="1026" max="1026" width="12.5546875" style="2" customWidth="1"/>
    <col min="1027" max="1027" width="36.6640625" style="2" customWidth="1"/>
    <col min="1028" max="1028" width="4.6640625" style="2" customWidth="1"/>
    <col min="1029" max="1029" width="7.44140625" style="2" customWidth="1"/>
    <col min="1030" max="1030" width="9.6640625" style="2" customWidth="1"/>
    <col min="1031" max="1031" width="12.6640625" style="2" customWidth="1"/>
    <col min="1032" max="1037" width="9.33203125" style="2" customWidth="1"/>
    <col min="1038" max="1043" width="0" style="2" hidden="1" customWidth="1"/>
    <col min="1044" max="1044" width="7.44140625" style="2" customWidth="1"/>
    <col min="1045" max="1047" width="0" style="2" hidden="1" customWidth="1"/>
    <col min="1048" max="1052" width="8.88671875" style="2"/>
    <col min="1053" max="1053" width="0" style="2" hidden="1" customWidth="1"/>
    <col min="1054" max="1054" width="8.88671875" style="2"/>
    <col min="1055" max="1065" width="0" style="2" hidden="1" customWidth="1"/>
    <col min="1066" max="1280" width="8.88671875" style="2"/>
    <col min="1281" max="1281" width="3.44140625" style="2" customWidth="1"/>
    <col min="1282" max="1282" width="12.5546875" style="2" customWidth="1"/>
    <col min="1283" max="1283" width="36.6640625" style="2" customWidth="1"/>
    <col min="1284" max="1284" width="4.6640625" style="2" customWidth="1"/>
    <col min="1285" max="1285" width="7.44140625" style="2" customWidth="1"/>
    <col min="1286" max="1286" width="9.6640625" style="2" customWidth="1"/>
    <col min="1287" max="1287" width="12.6640625" style="2" customWidth="1"/>
    <col min="1288" max="1293" width="9.33203125" style="2" customWidth="1"/>
    <col min="1294" max="1299" width="0" style="2" hidden="1" customWidth="1"/>
    <col min="1300" max="1300" width="7.44140625" style="2" customWidth="1"/>
    <col min="1301" max="1303" width="0" style="2" hidden="1" customWidth="1"/>
    <col min="1304" max="1308" width="8.88671875" style="2"/>
    <col min="1309" max="1309" width="0" style="2" hidden="1" customWidth="1"/>
    <col min="1310" max="1310" width="8.88671875" style="2"/>
    <col min="1311" max="1321" width="0" style="2" hidden="1" customWidth="1"/>
    <col min="1322" max="1536" width="8.88671875" style="2"/>
    <col min="1537" max="1537" width="3.44140625" style="2" customWidth="1"/>
    <col min="1538" max="1538" width="12.5546875" style="2" customWidth="1"/>
    <col min="1539" max="1539" width="36.6640625" style="2" customWidth="1"/>
    <col min="1540" max="1540" width="4.6640625" style="2" customWidth="1"/>
    <col min="1541" max="1541" width="7.44140625" style="2" customWidth="1"/>
    <col min="1542" max="1542" width="9.6640625" style="2" customWidth="1"/>
    <col min="1543" max="1543" width="12.6640625" style="2" customWidth="1"/>
    <col min="1544" max="1549" width="9.33203125" style="2" customWidth="1"/>
    <col min="1550" max="1555" width="0" style="2" hidden="1" customWidth="1"/>
    <col min="1556" max="1556" width="7.44140625" style="2" customWidth="1"/>
    <col min="1557" max="1559" width="0" style="2" hidden="1" customWidth="1"/>
    <col min="1560" max="1564" width="8.88671875" style="2"/>
    <col min="1565" max="1565" width="0" style="2" hidden="1" customWidth="1"/>
    <col min="1566" max="1566" width="8.88671875" style="2"/>
    <col min="1567" max="1577" width="0" style="2" hidden="1" customWidth="1"/>
    <col min="1578" max="1792" width="8.88671875" style="2"/>
    <col min="1793" max="1793" width="3.44140625" style="2" customWidth="1"/>
    <col min="1794" max="1794" width="12.5546875" style="2" customWidth="1"/>
    <col min="1795" max="1795" width="36.6640625" style="2" customWidth="1"/>
    <col min="1796" max="1796" width="4.6640625" style="2" customWidth="1"/>
    <col min="1797" max="1797" width="7.44140625" style="2" customWidth="1"/>
    <col min="1798" max="1798" width="9.6640625" style="2" customWidth="1"/>
    <col min="1799" max="1799" width="12.6640625" style="2" customWidth="1"/>
    <col min="1800" max="1805" width="9.33203125" style="2" customWidth="1"/>
    <col min="1806" max="1811" width="0" style="2" hidden="1" customWidth="1"/>
    <col min="1812" max="1812" width="7.44140625" style="2" customWidth="1"/>
    <col min="1813" max="1815" width="0" style="2" hidden="1" customWidth="1"/>
    <col min="1816" max="1820" width="8.88671875" style="2"/>
    <col min="1821" max="1821" width="0" style="2" hidden="1" customWidth="1"/>
    <col min="1822" max="1822" width="8.88671875" style="2"/>
    <col min="1823" max="1833" width="0" style="2" hidden="1" customWidth="1"/>
    <col min="1834" max="2048" width="8.88671875" style="2"/>
    <col min="2049" max="2049" width="3.44140625" style="2" customWidth="1"/>
    <col min="2050" max="2050" width="12.5546875" style="2" customWidth="1"/>
    <col min="2051" max="2051" width="36.6640625" style="2" customWidth="1"/>
    <col min="2052" max="2052" width="4.6640625" style="2" customWidth="1"/>
    <col min="2053" max="2053" width="7.44140625" style="2" customWidth="1"/>
    <col min="2054" max="2054" width="9.6640625" style="2" customWidth="1"/>
    <col min="2055" max="2055" width="12.6640625" style="2" customWidth="1"/>
    <col min="2056" max="2061" width="9.33203125" style="2" customWidth="1"/>
    <col min="2062" max="2067" width="0" style="2" hidden="1" customWidth="1"/>
    <col min="2068" max="2068" width="7.44140625" style="2" customWidth="1"/>
    <col min="2069" max="2071" width="0" style="2" hidden="1" customWidth="1"/>
    <col min="2072" max="2076" width="8.88671875" style="2"/>
    <col min="2077" max="2077" width="0" style="2" hidden="1" customWidth="1"/>
    <col min="2078" max="2078" width="8.88671875" style="2"/>
    <col min="2079" max="2089" width="0" style="2" hidden="1" customWidth="1"/>
    <col min="2090" max="2304" width="8.88671875" style="2"/>
    <col min="2305" max="2305" width="3.44140625" style="2" customWidth="1"/>
    <col min="2306" max="2306" width="12.5546875" style="2" customWidth="1"/>
    <col min="2307" max="2307" width="36.6640625" style="2" customWidth="1"/>
    <col min="2308" max="2308" width="4.6640625" style="2" customWidth="1"/>
    <col min="2309" max="2309" width="7.44140625" style="2" customWidth="1"/>
    <col min="2310" max="2310" width="9.6640625" style="2" customWidth="1"/>
    <col min="2311" max="2311" width="12.6640625" style="2" customWidth="1"/>
    <col min="2312" max="2317" width="9.33203125" style="2" customWidth="1"/>
    <col min="2318" max="2323" width="0" style="2" hidden="1" customWidth="1"/>
    <col min="2324" max="2324" width="7.44140625" style="2" customWidth="1"/>
    <col min="2325" max="2327" width="0" style="2" hidden="1" customWidth="1"/>
    <col min="2328" max="2332" width="8.88671875" style="2"/>
    <col min="2333" max="2333" width="0" style="2" hidden="1" customWidth="1"/>
    <col min="2334" max="2334" width="8.88671875" style="2"/>
    <col min="2335" max="2345" width="0" style="2" hidden="1" customWidth="1"/>
    <col min="2346" max="2560" width="8.88671875" style="2"/>
    <col min="2561" max="2561" width="3.44140625" style="2" customWidth="1"/>
    <col min="2562" max="2562" width="12.5546875" style="2" customWidth="1"/>
    <col min="2563" max="2563" width="36.6640625" style="2" customWidth="1"/>
    <col min="2564" max="2564" width="4.6640625" style="2" customWidth="1"/>
    <col min="2565" max="2565" width="7.44140625" style="2" customWidth="1"/>
    <col min="2566" max="2566" width="9.6640625" style="2" customWidth="1"/>
    <col min="2567" max="2567" width="12.6640625" style="2" customWidth="1"/>
    <col min="2568" max="2573" width="9.33203125" style="2" customWidth="1"/>
    <col min="2574" max="2579" width="0" style="2" hidden="1" customWidth="1"/>
    <col min="2580" max="2580" width="7.44140625" style="2" customWidth="1"/>
    <col min="2581" max="2583" width="0" style="2" hidden="1" customWidth="1"/>
    <col min="2584" max="2588" width="8.88671875" style="2"/>
    <col min="2589" max="2589" width="0" style="2" hidden="1" customWidth="1"/>
    <col min="2590" max="2590" width="8.88671875" style="2"/>
    <col min="2591" max="2601" width="0" style="2" hidden="1" customWidth="1"/>
    <col min="2602" max="2816" width="8.88671875" style="2"/>
    <col min="2817" max="2817" width="3.44140625" style="2" customWidth="1"/>
    <col min="2818" max="2818" width="12.5546875" style="2" customWidth="1"/>
    <col min="2819" max="2819" width="36.6640625" style="2" customWidth="1"/>
    <col min="2820" max="2820" width="4.6640625" style="2" customWidth="1"/>
    <col min="2821" max="2821" width="7.44140625" style="2" customWidth="1"/>
    <col min="2822" max="2822" width="9.6640625" style="2" customWidth="1"/>
    <col min="2823" max="2823" width="12.6640625" style="2" customWidth="1"/>
    <col min="2824" max="2829" width="9.33203125" style="2" customWidth="1"/>
    <col min="2830" max="2835" width="0" style="2" hidden="1" customWidth="1"/>
    <col min="2836" max="2836" width="7.44140625" style="2" customWidth="1"/>
    <col min="2837" max="2839" width="0" style="2" hidden="1" customWidth="1"/>
    <col min="2840" max="2844" width="8.88671875" style="2"/>
    <col min="2845" max="2845" width="0" style="2" hidden="1" customWidth="1"/>
    <col min="2846" max="2846" width="8.88671875" style="2"/>
    <col min="2847" max="2857" width="0" style="2" hidden="1" customWidth="1"/>
    <col min="2858" max="3072" width="8.88671875" style="2"/>
    <col min="3073" max="3073" width="3.44140625" style="2" customWidth="1"/>
    <col min="3074" max="3074" width="12.5546875" style="2" customWidth="1"/>
    <col min="3075" max="3075" width="36.6640625" style="2" customWidth="1"/>
    <col min="3076" max="3076" width="4.6640625" style="2" customWidth="1"/>
    <col min="3077" max="3077" width="7.44140625" style="2" customWidth="1"/>
    <col min="3078" max="3078" width="9.6640625" style="2" customWidth="1"/>
    <col min="3079" max="3079" width="12.6640625" style="2" customWidth="1"/>
    <col min="3080" max="3085" width="9.33203125" style="2" customWidth="1"/>
    <col min="3086" max="3091" width="0" style="2" hidden="1" customWidth="1"/>
    <col min="3092" max="3092" width="7.44140625" style="2" customWidth="1"/>
    <col min="3093" max="3095" width="0" style="2" hidden="1" customWidth="1"/>
    <col min="3096" max="3100" width="8.88671875" style="2"/>
    <col min="3101" max="3101" width="0" style="2" hidden="1" customWidth="1"/>
    <col min="3102" max="3102" width="8.88671875" style="2"/>
    <col min="3103" max="3113" width="0" style="2" hidden="1" customWidth="1"/>
    <col min="3114" max="3328" width="8.88671875" style="2"/>
    <col min="3329" max="3329" width="3.44140625" style="2" customWidth="1"/>
    <col min="3330" max="3330" width="12.5546875" style="2" customWidth="1"/>
    <col min="3331" max="3331" width="36.6640625" style="2" customWidth="1"/>
    <col min="3332" max="3332" width="4.6640625" style="2" customWidth="1"/>
    <col min="3333" max="3333" width="7.44140625" style="2" customWidth="1"/>
    <col min="3334" max="3334" width="9.6640625" style="2" customWidth="1"/>
    <col min="3335" max="3335" width="12.6640625" style="2" customWidth="1"/>
    <col min="3336" max="3341" width="9.33203125" style="2" customWidth="1"/>
    <col min="3342" max="3347" width="0" style="2" hidden="1" customWidth="1"/>
    <col min="3348" max="3348" width="7.44140625" style="2" customWidth="1"/>
    <col min="3349" max="3351" width="0" style="2" hidden="1" customWidth="1"/>
    <col min="3352" max="3356" width="8.88671875" style="2"/>
    <col min="3357" max="3357" width="0" style="2" hidden="1" customWidth="1"/>
    <col min="3358" max="3358" width="8.88671875" style="2"/>
    <col min="3359" max="3369" width="0" style="2" hidden="1" customWidth="1"/>
    <col min="3370" max="3584" width="8.88671875" style="2"/>
    <col min="3585" max="3585" width="3.44140625" style="2" customWidth="1"/>
    <col min="3586" max="3586" width="12.5546875" style="2" customWidth="1"/>
    <col min="3587" max="3587" width="36.6640625" style="2" customWidth="1"/>
    <col min="3588" max="3588" width="4.6640625" style="2" customWidth="1"/>
    <col min="3589" max="3589" width="7.44140625" style="2" customWidth="1"/>
    <col min="3590" max="3590" width="9.6640625" style="2" customWidth="1"/>
    <col min="3591" max="3591" width="12.6640625" style="2" customWidth="1"/>
    <col min="3592" max="3597" width="9.33203125" style="2" customWidth="1"/>
    <col min="3598" max="3603" width="0" style="2" hidden="1" customWidth="1"/>
    <col min="3604" max="3604" width="7.44140625" style="2" customWidth="1"/>
    <col min="3605" max="3607" width="0" style="2" hidden="1" customWidth="1"/>
    <col min="3608" max="3612" width="8.88671875" style="2"/>
    <col min="3613" max="3613" width="0" style="2" hidden="1" customWidth="1"/>
    <col min="3614" max="3614" width="8.88671875" style="2"/>
    <col min="3615" max="3625" width="0" style="2" hidden="1" customWidth="1"/>
    <col min="3626" max="3840" width="8.88671875" style="2"/>
    <col min="3841" max="3841" width="3.44140625" style="2" customWidth="1"/>
    <col min="3842" max="3842" width="12.5546875" style="2" customWidth="1"/>
    <col min="3843" max="3843" width="36.6640625" style="2" customWidth="1"/>
    <col min="3844" max="3844" width="4.6640625" style="2" customWidth="1"/>
    <col min="3845" max="3845" width="7.44140625" style="2" customWidth="1"/>
    <col min="3846" max="3846" width="9.6640625" style="2" customWidth="1"/>
    <col min="3847" max="3847" width="12.6640625" style="2" customWidth="1"/>
    <col min="3848" max="3853" width="9.33203125" style="2" customWidth="1"/>
    <col min="3854" max="3859" width="0" style="2" hidden="1" customWidth="1"/>
    <col min="3860" max="3860" width="7.44140625" style="2" customWidth="1"/>
    <col min="3861" max="3863" width="0" style="2" hidden="1" customWidth="1"/>
    <col min="3864" max="3868" width="8.88671875" style="2"/>
    <col min="3869" max="3869" width="0" style="2" hidden="1" customWidth="1"/>
    <col min="3870" max="3870" width="8.88671875" style="2"/>
    <col min="3871" max="3881" width="0" style="2" hidden="1" customWidth="1"/>
    <col min="3882" max="4096" width="8.88671875" style="2"/>
    <col min="4097" max="4097" width="3.44140625" style="2" customWidth="1"/>
    <col min="4098" max="4098" width="12.5546875" style="2" customWidth="1"/>
    <col min="4099" max="4099" width="36.6640625" style="2" customWidth="1"/>
    <col min="4100" max="4100" width="4.6640625" style="2" customWidth="1"/>
    <col min="4101" max="4101" width="7.44140625" style="2" customWidth="1"/>
    <col min="4102" max="4102" width="9.6640625" style="2" customWidth="1"/>
    <col min="4103" max="4103" width="12.6640625" style="2" customWidth="1"/>
    <col min="4104" max="4109" width="9.33203125" style="2" customWidth="1"/>
    <col min="4110" max="4115" width="0" style="2" hidden="1" customWidth="1"/>
    <col min="4116" max="4116" width="7.44140625" style="2" customWidth="1"/>
    <col min="4117" max="4119" width="0" style="2" hidden="1" customWidth="1"/>
    <col min="4120" max="4124" width="8.88671875" style="2"/>
    <col min="4125" max="4125" width="0" style="2" hidden="1" customWidth="1"/>
    <col min="4126" max="4126" width="8.88671875" style="2"/>
    <col min="4127" max="4137" width="0" style="2" hidden="1" customWidth="1"/>
    <col min="4138" max="4352" width="8.88671875" style="2"/>
    <col min="4353" max="4353" width="3.44140625" style="2" customWidth="1"/>
    <col min="4354" max="4354" width="12.5546875" style="2" customWidth="1"/>
    <col min="4355" max="4355" width="36.6640625" style="2" customWidth="1"/>
    <col min="4356" max="4356" width="4.6640625" style="2" customWidth="1"/>
    <col min="4357" max="4357" width="7.44140625" style="2" customWidth="1"/>
    <col min="4358" max="4358" width="9.6640625" style="2" customWidth="1"/>
    <col min="4359" max="4359" width="12.6640625" style="2" customWidth="1"/>
    <col min="4360" max="4365" width="9.33203125" style="2" customWidth="1"/>
    <col min="4366" max="4371" width="0" style="2" hidden="1" customWidth="1"/>
    <col min="4372" max="4372" width="7.44140625" style="2" customWidth="1"/>
    <col min="4373" max="4375" width="0" style="2" hidden="1" customWidth="1"/>
    <col min="4376" max="4380" width="8.88671875" style="2"/>
    <col min="4381" max="4381" width="0" style="2" hidden="1" customWidth="1"/>
    <col min="4382" max="4382" width="8.88671875" style="2"/>
    <col min="4383" max="4393" width="0" style="2" hidden="1" customWidth="1"/>
    <col min="4394" max="4608" width="8.88671875" style="2"/>
    <col min="4609" max="4609" width="3.44140625" style="2" customWidth="1"/>
    <col min="4610" max="4610" width="12.5546875" style="2" customWidth="1"/>
    <col min="4611" max="4611" width="36.6640625" style="2" customWidth="1"/>
    <col min="4612" max="4612" width="4.6640625" style="2" customWidth="1"/>
    <col min="4613" max="4613" width="7.44140625" style="2" customWidth="1"/>
    <col min="4614" max="4614" width="9.6640625" style="2" customWidth="1"/>
    <col min="4615" max="4615" width="12.6640625" style="2" customWidth="1"/>
    <col min="4616" max="4621" width="9.33203125" style="2" customWidth="1"/>
    <col min="4622" max="4627" width="0" style="2" hidden="1" customWidth="1"/>
    <col min="4628" max="4628" width="7.44140625" style="2" customWidth="1"/>
    <col min="4629" max="4631" width="0" style="2" hidden="1" customWidth="1"/>
    <col min="4632" max="4636" width="8.88671875" style="2"/>
    <col min="4637" max="4637" width="0" style="2" hidden="1" customWidth="1"/>
    <col min="4638" max="4638" width="8.88671875" style="2"/>
    <col min="4639" max="4649" width="0" style="2" hidden="1" customWidth="1"/>
    <col min="4650" max="4864" width="8.88671875" style="2"/>
    <col min="4865" max="4865" width="3.44140625" style="2" customWidth="1"/>
    <col min="4866" max="4866" width="12.5546875" style="2" customWidth="1"/>
    <col min="4867" max="4867" width="36.6640625" style="2" customWidth="1"/>
    <col min="4868" max="4868" width="4.6640625" style="2" customWidth="1"/>
    <col min="4869" max="4869" width="7.44140625" style="2" customWidth="1"/>
    <col min="4870" max="4870" width="9.6640625" style="2" customWidth="1"/>
    <col min="4871" max="4871" width="12.6640625" style="2" customWidth="1"/>
    <col min="4872" max="4877" width="9.33203125" style="2" customWidth="1"/>
    <col min="4878" max="4883" width="0" style="2" hidden="1" customWidth="1"/>
    <col min="4884" max="4884" width="7.44140625" style="2" customWidth="1"/>
    <col min="4885" max="4887" width="0" style="2" hidden="1" customWidth="1"/>
    <col min="4888" max="4892" width="8.88671875" style="2"/>
    <col min="4893" max="4893" width="0" style="2" hidden="1" customWidth="1"/>
    <col min="4894" max="4894" width="8.88671875" style="2"/>
    <col min="4895" max="4905" width="0" style="2" hidden="1" customWidth="1"/>
    <col min="4906" max="5120" width="8.88671875" style="2"/>
    <col min="5121" max="5121" width="3.44140625" style="2" customWidth="1"/>
    <col min="5122" max="5122" width="12.5546875" style="2" customWidth="1"/>
    <col min="5123" max="5123" width="36.6640625" style="2" customWidth="1"/>
    <col min="5124" max="5124" width="4.6640625" style="2" customWidth="1"/>
    <col min="5125" max="5125" width="7.44140625" style="2" customWidth="1"/>
    <col min="5126" max="5126" width="9.6640625" style="2" customWidth="1"/>
    <col min="5127" max="5127" width="12.6640625" style="2" customWidth="1"/>
    <col min="5128" max="5133" width="9.33203125" style="2" customWidth="1"/>
    <col min="5134" max="5139" width="0" style="2" hidden="1" customWidth="1"/>
    <col min="5140" max="5140" width="7.44140625" style="2" customWidth="1"/>
    <col min="5141" max="5143" width="0" style="2" hidden="1" customWidth="1"/>
    <col min="5144" max="5148" width="8.88671875" style="2"/>
    <col min="5149" max="5149" width="0" style="2" hidden="1" customWidth="1"/>
    <col min="5150" max="5150" width="8.88671875" style="2"/>
    <col min="5151" max="5161" width="0" style="2" hidden="1" customWidth="1"/>
    <col min="5162" max="5376" width="8.88671875" style="2"/>
    <col min="5377" max="5377" width="3.44140625" style="2" customWidth="1"/>
    <col min="5378" max="5378" width="12.5546875" style="2" customWidth="1"/>
    <col min="5379" max="5379" width="36.6640625" style="2" customWidth="1"/>
    <col min="5380" max="5380" width="4.6640625" style="2" customWidth="1"/>
    <col min="5381" max="5381" width="7.44140625" style="2" customWidth="1"/>
    <col min="5382" max="5382" width="9.6640625" style="2" customWidth="1"/>
    <col min="5383" max="5383" width="12.6640625" style="2" customWidth="1"/>
    <col min="5384" max="5389" width="9.33203125" style="2" customWidth="1"/>
    <col min="5390" max="5395" width="0" style="2" hidden="1" customWidth="1"/>
    <col min="5396" max="5396" width="7.44140625" style="2" customWidth="1"/>
    <col min="5397" max="5399" width="0" style="2" hidden="1" customWidth="1"/>
    <col min="5400" max="5404" width="8.88671875" style="2"/>
    <col min="5405" max="5405" width="0" style="2" hidden="1" customWidth="1"/>
    <col min="5406" max="5406" width="8.88671875" style="2"/>
    <col min="5407" max="5417" width="0" style="2" hidden="1" customWidth="1"/>
    <col min="5418" max="5632" width="8.88671875" style="2"/>
    <col min="5633" max="5633" width="3.44140625" style="2" customWidth="1"/>
    <col min="5634" max="5634" width="12.5546875" style="2" customWidth="1"/>
    <col min="5635" max="5635" width="36.6640625" style="2" customWidth="1"/>
    <col min="5636" max="5636" width="4.6640625" style="2" customWidth="1"/>
    <col min="5637" max="5637" width="7.44140625" style="2" customWidth="1"/>
    <col min="5638" max="5638" width="9.6640625" style="2" customWidth="1"/>
    <col min="5639" max="5639" width="12.6640625" style="2" customWidth="1"/>
    <col min="5640" max="5645" width="9.33203125" style="2" customWidth="1"/>
    <col min="5646" max="5651" width="0" style="2" hidden="1" customWidth="1"/>
    <col min="5652" max="5652" width="7.44140625" style="2" customWidth="1"/>
    <col min="5653" max="5655" width="0" style="2" hidden="1" customWidth="1"/>
    <col min="5656" max="5660" width="8.88671875" style="2"/>
    <col min="5661" max="5661" width="0" style="2" hidden="1" customWidth="1"/>
    <col min="5662" max="5662" width="8.88671875" style="2"/>
    <col min="5663" max="5673" width="0" style="2" hidden="1" customWidth="1"/>
    <col min="5674" max="5888" width="8.88671875" style="2"/>
    <col min="5889" max="5889" width="3.44140625" style="2" customWidth="1"/>
    <col min="5890" max="5890" width="12.5546875" style="2" customWidth="1"/>
    <col min="5891" max="5891" width="36.6640625" style="2" customWidth="1"/>
    <col min="5892" max="5892" width="4.6640625" style="2" customWidth="1"/>
    <col min="5893" max="5893" width="7.44140625" style="2" customWidth="1"/>
    <col min="5894" max="5894" width="9.6640625" style="2" customWidth="1"/>
    <col min="5895" max="5895" width="12.6640625" style="2" customWidth="1"/>
    <col min="5896" max="5901" width="9.33203125" style="2" customWidth="1"/>
    <col min="5902" max="5907" width="0" style="2" hidden="1" customWidth="1"/>
    <col min="5908" max="5908" width="7.44140625" style="2" customWidth="1"/>
    <col min="5909" max="5911" width="0" style="2" hidden="1" customWidth="1"/>
    <col min="5912" max="5916" width="8.88671875" style="2"/>
    <col min="5917" max="5917" width="0" style="2" hidden="1" customWidth="1"/>
    <col min="5918" max="5918" width="8.88671875" style="2"/>
    <col min="5919" max="5929" width="0" style="2" hidden="1" customWidth="1"/>
    <col min="5930" max="6144" width="8.88671875" style="2"/>
    <col min="6145" max="6145" width="3.44140625" style="2" customWidth="1"/>
    <col min="6146" max="6146" width="12.5546875" style="2" customWidth="1"/>
    <col min="6147" max="6147" width="36.6640625" style="2" customWidth="1"/>
    <col min="6148" max="6148" width="4.6640625" style="2" customWidth="1"/>
    <col min="6149" max="6149" width="7.44140625" style="2" customWidth="1"/>
    <col min="6150" max="6150" width="9.6640625" style="2" customWidth="1"/>
    <col min="6151" max="6151" width="12.6640625" style="2" customWidth="1"/>
    <col min="6152" max="6157" width="9.33203125" style="2" customWidth="1"/>
    <col min="6158" max="6163" width="0" style="2" hidden="1" customWidth="1"/>
    <col min="6164" max="6164" width="7.44140625" style="2" customWidth="1"/>
    <col min="6165" max="6167" width="0" style="2" hidden="1" customWidth="1"/>
    <col min="6168" max="6172" width="8.88671875" style="2"/>
    <col min="6173" max="6173" width="0" style="2" hidden="1" customWidth="1"/>
    <col min="6174" max="6174" width="8.88671875" style="2"/>
    <col min="6175" max="6185" width="0" style="2" hidden="1" customWidth="1"/>
    <col min="6186" max="6400" width="8.88671875" style="2"/>
    <col min="6401" max="6401" width="3.44140625" style="2" customWidth="1"/>
    <col min="6402" max="6402" width="12.5546875" style="2" customWidth="1"/>
    <col min="6403" max="6403" width="36.6640625" style="2" customWidth="1"/>
    <col min="6404" max="6404" width="4.6640625" style="2" customWidth="1"/>
    <col min="6405" max="6405" width="7.44140625" style="2" customWidth="1"/>
    <col min="6406" max="6406" width="9.6640625" style="2" customWidth="1"/>
    <col min="6407" max="6407" width="12.6640625" style="2" customWidth="1"/>
    <col min="6408" max="6413" width="9.33203125" style="2" customWidth="1"/>
    <col min="6414" max="6419" width="0" style="2" hidden="1" customWidth="1"/>
    <col min="6420" max="6420" width="7.44140625" style="2" customWidth="1"/>
    <col min="6421" max="6423" width="0" style="2" hidden="1" customWidth="1"/>
    <col min="6424" max="6428" width="8.88671875" style="2"/>
    <col min="6429" max="6429" width="0" style="2" hidden="1" customWidth="1"/>
    <col min="6430" max="6430" width="8.88671875" style="2"/>
    <col min="6431" max="6441" width="0" style="2" hidden="1" customWidth="1"/>
    <col min="6442" max="6656" width="8.88671875" style="2"/>
    <col min="6657" max="6657" width="3.44140625" style="2" customWidth="1"/>
    <col min="6658" max="6658" width="12.5546875" style="2" customWidth="1"/>
    <col min="6659" max="6659" width="36.6640625" style="2" customWidth="1"/>
    <col min="6660" max="6660" width="4.6640625" style="2" customWidth="1"/>
    <col min="6661" max="6661" width="7.44140625" style="2" customWidth="1"/>
    <col min="6662" max="6662" width="9.6640625" style="2" customWidth="1"/>
    <col min="6663" max="6663" width="12.6640625" style="2" customWidth="1"/>
    <col min="6664" max="6669" width="9.33203125" style="2" customWidth="1"/>
    <col min="6670" max="6675" width="0" style="2" hidden="1" customWidth="1"/>
    <col min="6676" max="6676" width="7.44140625" style="2" customWidth="1"/>
    <col min="6677" max="6679" width="0" style="2" hidden="1" customWidth="1"/>
    <col min="6680" max="6684" width="8.88671875" style="2"/>
    <col min="6685" max="6685" width="0" style="2" hidden="1" customWidth="1"/>
    <col min="6686" max="6686" width="8.88671875" style="2"/>
    <col min="6687" max="6697" width="0" style="2" hidden="1" customWidth="1"/>
    <col min="6698" max="6912" width="8.88671875" style="2"/>
    <col min="6913" max="6913" width="3.44140625" style="2" customWidth="1"/>
    <col min="6914" max="6914" width="12.5546875" style="2" customWidth="1"/>
    <col min="6915" max="6915" width="36.6640625" style="2" customWidth="1"/>
    <col min="6916" max="6916" width="4.6640625" style="2" customWidth="1"/>
    <col min="6917" max="6917" width="7.44140625" style="2" customWidth="1"/>
    <col min="6918" max="6918" width="9.6640625" style="2" customWidth="1"/>
    <col min="6919" max="6919" width="12.6640625" style="2" customWidth="1"/>
    <col min="6920" max="6925" width="9.33203125" style="2" customWidth="1"/>
    <col min="6926" max="6931" width="0" style="2" hidden="1" customWidth="1"/>
    <col min="6932" max="6932" width="7.44140625" style="2" customWidth="1"/>
    <col min="6933" max="6935" width="0" style="2" hidden="1" customWidth="1"/>
    <col min="6936" max="6940" width="8.88671875" style="2"/>
    <col min="6941" max="6941" width="0" style="2" hidden="1" customWidth="1"/>
    <col min="6942" max="6942" width="8.88671875" style="2"/>
    <col min="6943" max="6953" width="0" style="2" hidden="1" customWidth="1"/>
    <col min="6954" max="7168" width="8.88671875" style="2"/>
    <col min="7169" max="7169" width="3.44140625" style="2" customWidth="1"/>
    <col min="7170" max="7170" width="12.5546875" style="2" customWidth="1"/>
    <col min="7171" max="7171" width="36.6640625" style="2" customWidth="1"/>
    <col min="7172" max="7172" width="4.6640625" style="2" customWidth="1"/>
    <col min="7173" max="7173" width="7.44140625" style="2" customWidth="1"/>
    <col min="7174" max="7174" width="9.6640625" style="2" customWidth="1"/>
    <col min="7175" max="7175" width="12.6640625" style="2" customWidth="1"/>
    <col min="7176" max="7181" width="9.33203125" style="2" customWidth="1"/>
    <col min="7182" max="7187" width="0" style="2" hidden="1" customWidth="1"/>
    <col min="7188" max="7188" width="7.44140625" style="2" customWidth="1"/>
    <col min="7189" max="7191" width="0" style="2" hidden="1" customWidth="1"/>
    <col min="7192" max="7196" width="8.88671875" style="2"/>
    <col min="7197" max="7197" width="0" style="2" hidden="1" customWidth="1"/>
    <col min="7198" max="7198" width="8.88671875" style="2"/>
    <col min="7199" max="7209" width="0" style="2" hidden="1" customWidth="1"/>
    <col min="7210" max="7424" width="8.88671875" style="2"/>
    <col min="7425" max="7425" width="3.44140625" style="2" customWidth="1"/>
    <col min="7426" max="7426" width="12.5546875" style="2" customWidth="1"/>
    <col min="7427" max="7427" width="36.6640625" style="2" customWidth="1"/>
    <col min="7428" max="7428" width="4.6640625" style="2" customWidth="1"/>
    <col min="7429" max="7429" width="7.44140625" style="2" customWidth="1"/>
    <col min="7430" max="7430" width="9.6640625" style="2" customWidth="1"/>
    <col min="7431" max="7431" width="12.6640625" style="2" customWidth="1"/>
    <col min="7432" max="7437" width="9.33203125" style="2" customWidth="1"/>
    <col min="7438" max="7443" width="0" style="2" hidden="1" customWidth="1"/>
    <col min="7444" max="7444" width="7.44140625" style="2" customWidth="1"/>
    <col min="7445" max="7447" width="0" style="2" hidden="1" customWidth="1"/>
    <col min="7448" max="7452" width="8.88671875" style="2"/>
    <col min="7453" max="7453" width="0" style="2" hidden="1" customWidth="1"/>
    <col min="7454" max="7454" width="8.88671875" style="2"/>
    <col min="7455" max="7465" width="0" style="2" hidden="1" customWidth="1"/>
    <col min="7466" max="7680" width="8.88671875" style="2"/>
    <col min="7681" max="7681" width="3.44140625" style="2" customWidth="1"/>
    <col min="7682" max="7682" width="12.5546875" style="2" customWidth="1"/>
    <col min="7683" max="7683" width="36.6640625" style="2" customWidth="1"/>
    <col min="7684" max="7684" width="4.6640625" style="2" customWidth="1"/>
    <col min="7685" max="7685" width="7.44140625" style="2" customWidth="1"/>
    <col min="7686" max="7686" width="9.6640625" style="2" customWidth="1"/>
    <col min="7687" max="7687" width="12.6640625" style="2" customWidth="1"/>
    <col min="7688" max="7693" width="9.33203125" style="2" customWidth="1"/>
    <col min="7694" max="7699" width="0" style="2" hidden="1" customWidth="1"/>
    <col min="7700" max="7700" width="7.44140625" style="2" customWidth="1"/>
    <col min="7701" max="7703" width="0" style="2" hidden="1" customWidth="1"/>
    <col min="7704" max="7708" width="8.88671875" style="2"/>
    <col min="7709" max="7709" width="0" style="2" hidden="1" customWidth="1"/>
    <col min="7710" max="7710" width="8.88671875" style="2"/>
    <col min="7711" max="7721" width="0" style="2" hidden="1" customWidth="1"/>
    <col min="7722" max="7936" width="8.88671875" style="2"/>
    <col min="7937" max="7937" width="3.44140625" style="2" customWidth="1"/>
    <col min="7938" max="7938" width="12.5546875" style="2" customWidth="1"/>
    <col min="7939" max="7939" width="36.6640625" style="2" customWidth="1"/>
    <col min="7940" max="7940" width="4.6640625" style="2" customWidth="1"/>
    <col min="7941" max="7941" width="7.44140625" style="2" customWidth="1"/>
    <col min="7942" max="7942" width="9.6640625" style="2" customWidth="1"/>
    <col min="7943" max="7943" width="12.6640625" style="2" customWidth="1"/>
    <col min="7944" max="7949" width="9.33203125" style="2" customWidth="1"/>
    <col min="7950" max="7955" width="0" style="2" hidden="1" customWidth="1"/>
    <col min="7956" max="7956" width="7.44140625" style="2" customWidth="1"/>
    <col min="7957" max="7959" width="0" style="2" hidden="1" customWidth="1"/>
    <col min="7960" max="7964" width="8.88671875" style="2"/>
    <col min="7965" max="7965" width="0" style="2" hidden="1" customWidth="1"/>
    <col min="7966" max="7966" width="8.88671875" style="2"/>
    <col min="7967" max="7977" width="0" style="2" hidden="1" customWidth="1"/>
    <col min="7978" max="8192" width="8.88671875" style="2"/>
    <col min="8193" max="8193" width="3.44140625" style="2" customWidth="1"/>
    <col min="8194" max="8194" width="12.5546875" style="2" customWidth="1"/>
    <col min="8195" max="8195" width="36.6640625" style="2" customWidth="1"/>
    <col min="8196" max="8196" width="4.6640625" style="2" customWidth="1"/>
    <col min="8197" max="8197" width="7.44140625" style="2" customWidth="1"/>
    <col min="8198" max="8198" width="9.6640625" style="2" customWidth="1"/>
    <col min="8199" max="8199" width="12.6640625" style="2" customWidth="1"/>
    <col min="8200" max="8205" width="9.33203125" style="2" customWidth="1"/>
    <col min="8206" max="8211" width="0" style="2" hidden="1" customWidth="1"/>
    <col min="8212" max="8212" width="7.44140625" style="2" customWidth="1"/>
    <col min="8213" max="8215" width="0" style="2" hidden="1" customWidth="1"/>
    <col min="8216" max="8220" width="8.88671875" style="2"/>
    <col min="8221" max="8221" width="0" style="2" hidden="1" customWidth="1"/>
    <col min="8222" max="8222" width="8.88671875" style="2"/>
    <col min="8223" max="8233" width="0" style="2" hidden="1" customWidth="1"/>
    <col min="8234" max="8448" width="8.88671875" style="2"/>
    <col min="8449" max="8449" width="3.44140625" style="2" customWidth="1"/>
    <col min="8450" max="8450" width="12.5546875" style="2" customWidth="1"/>
    <col min="8451" max="8451" width="36.6640625" style="2" customWidth="1"/>
    <col min="8452" max="8452" width="4.6640625" style="2" customWidth="1"/>
    <col min="8453" max="8453" width="7.44140625" style="2" customWidth="1"/>
    <col min="8454" max="8454" width="9.6640625" style="2" customWidth="1"/>
    <col min="8455" max="8455" width="12.6640625" style="2" customWidth="1"/>
    <col min="8456" max="8461" width="9.33203125" style="2" customWidth="1"/>
    <col min="8462" max="8467" width="0" style="2" hidden="1" customWidth="1"/>
    <col min="8468" max="8468" width="7.44140625" style="2" customWidth="1"/>
    <col min="8469" max="8471" width="0" style="2" hidden="1" customWidth="1"/>
    <col min="8472" max="8476" width="8.88671875" style="2"/>
    <col min="8477" max="8477" width="0" style="2" hidden="1" customWidth="1"/>
    <col min="8478" max="8478" width="8.88671875" style="2"/>
    <col min="8479" max="8489" width="0" style="2" hidden="1" customWidth="1"/>
    <col min="8490" max="8704" width="8.88671875" style="2"/>
    <col min="8705" max="8705" width="3.44140625" style="2" customWidth="1"/>
    <col min="8706" max="8706" width="12.5546875" style="2" customWidth="1"/>
    <col min="8707" max="8707" width="36.6640625" style="2" customWidth="1"/>
    <col min="8708" max="8708" width="4.6640625" style="2" customWidth="1"/>
    <col min="8709" max="8709" width="7.44140625" style="2" customWidth="1"/>
    <col min="8710" max="8710" width="9.6640625" style="2" customWidth="1"/>
    <col min="8711" max="8711" width="12.6640625" style="2" customWidth="1"/>
    <col min="8712" max="8717" width="9.33203125" style="2" customWidth="1"/>
    <col min="8718" max="8723" width="0" style="2" hidden="1" customWidth="1"/>
    <col min="8724" max="8724" width="7.44140625" style="2" customWidth="1"/>
    <col min="8725" max="8727" width="0" style="2" hidden="1" customWidth="1"/>
    <col min="8728" max="8732" width="8.88671875" style="2"/>
    <col min="8733" max="8733" width="0" style="2" hidden="1" customWidth="1"/>
    <col min="8734" max="8734" width="8.88671875" style="2"/>
    <col min="8735" max="8745" width="0" style="2" hidden="1" customWidth="1"/>
    <col min="8746" max="8960" width="8.88671875" style="2"/>
    <col min="8961" max="8961" width="3.44140625" style="2" customWidth="1"/>
    <col min="8962" max="8962" width="12.5546875" style="2" customWidth="1"/>
    <col min="8963" max="8963" width="36.6640625" style="2" customWidth="1"/>
    <col min="8964" max="8964" width="4.6640625" style="2" customWidth="1"/>
    <col min="8965" max="8965" width="7.44140625" style="2" customWidth="1"/>
    <col min="8966" max="8966" width="9.6640625" style="2" customWidth="1"/>
    <col min="8967" max="8967" width="12.6640625" style="2" customWidth="1"/>
    <col min="8968" max="8973" width="9.33203125" style="2" customWidth="1"/>
    <col min="8974" max="8979" width="0" style="2" hidden="1" customWidth="1"/>
    <col min="8980" max="8980" width="7.44140625" style="2" customWidth="1"/>
    <col min="8981" max="8983" width="0" style="2" hidden="1" customWidth="1"/>
    <col min="8984" max="8988" width="8.88671875" style="2"/>
    <col min="8989" max="8989" width="0" style="2" hidden="1" customWidth="1"/>
    <col min="8990" max="8990" width="8.88671875" style="2"/>
    <col min="8991" max="9001" width="0" style="2" hidden="1" customWidth="1"/>
    <col min="9002" max="9216" width="8.88671875" style="2"/>
    <col min="9217" max="9217" width="3.44140625" style="2" customWidth="1"/>
    <col min="9218" max="9218" width="12.5546875" style="2" customWidth="1"/>
    <col min="9219" max="9219" width="36.6640625" style="2" customWidth="1"/>
    <col min="9220" max="9220" width="4.6640625" style="2" customWidth="1"/>
    <col min="9221" max="9221" width="7.44140625" style="2" customWidth="1"/>
    <col min="9222" max="9222" width="9.6640625" style="2" customWidth="1"/>
    <col min="9223" max="9223" width="12.6640625" style="2" customWidth="1"/>
    <col min="9224" max="9229" width="9.33203125" style="2" customWidth="1"/>
    <col min="9230" max="9235" width="0" style="2" hidden="1" customWidth="1"/>
    <col min="9236" max="9236" width="7.44140625" style="2" customWidth="1"/>
    <col min="9237" max="9239" width="0" style="2" hidden="1" customWidth="1"/>
    <col min="9240" max="9244" width="8.88671875" style="2"/>
    <col min="9245" max="9245" width="0" style="2" hidden="1" customWidth="1"/>
    <col min="9246" max="9246" width="8.88671875" style="2"/>
    <col min="9247" max="9257" width="0" style="2" hidden="1" customWidth="1"/>
    <col min="9258" max="9472" width="8.88671875" style="2"/>
    <col min="9473" max="9473" width="3.44140625" style="2" customWidth="1"/>
    <col min="9474" max="9474" width="12.5546875" style="2" customWidth="1"/>
    <col min="9475" max="9475" width="36.6640625" style="2" customWidth="1"/>
    <col min="9476" max="9476" width="4.6640625" style="2" customWidth="1"/>
    <col min="9477" max="9477" width="7.44140625" style="2" customWidth="1"/>
    <col min="9478" max="9478" width="9.6640625" style="2" customWidth="1"/>
    <col min="9479" max="9479" width="12.6640625" style="2" customWidth="1"/>
    <col min="9480" max="9485" width="9.33203125" style="2" customWidth="1"/>
    <col min="9486" max="9491" width="0" style="2" hidden="1" customWidth="1"/>
    <col min="9492" max="9492" width="7.44140625" style="2" customWidth="1"/>
    <col min="9493" max="9495" width="0" style="2" hidden="1" customWidth="1"/>
    <col min="9496" max="9500" width="8.88671875" style="2"/>
    <col min="9501" max="9501" width="0" style="2" hidden="1" customWidth="1"/>
    <col min="9502" max="9502" width="8.88671875" style="2"/>
    <col min="9503" max="9513" width="0" style="2" hidden="1" customWidth="1"/>
    <col min="9514" max="9728" width="8.88671875" style="2"/>
    <col min="9729" max="9729" width="3.44140625" style="2" customWidth="1"/>
    <col min="9730" max="9730" width="12.5546875" style="2" customWidth="1"/>
    <col min="9731" max="9731" width="36.6640625" style="2" customWidth="1"/>
    <col min="9732" max="9732" width="4.6640625" style="2" customWidth="1"/>
    <col min="9733" max="9733" width="7.44140625" style="2" customWidth="1"/>
    <col min="9734" max="9734" width="9.6640625" style="2" customWidth="1"/>
    <col min="9735" max="9735" width="12.6640625" style="2" customWidth="1"/>
    <col min="9736" max="9741" width="9.33203125" style="2" customWidth="1"/>
    <col min="9742" max="9747" width="0" style="2" hidden="1" customWidth="1"/>
    <col min="9748" max="9748" width="7.44140625" style="2" customWidth="1"/>
    <col min="9749" max="9751" width="0" style="2" hidden="1" customWidth="1"/>
    <col min="9752" max="9756" width="8.88671875" style="2"/>
    <col min="9757" max="9757" width="0" style="2" hidden="1" customWidth="1"/>
    <col min="9758" max="9758" width="8.88671875" style="2"/>
    <col min="9759" max="9769" width="0" style="2" hidden="1" customWidth="1"/>
    <col min="9770" max="9984" width="8.88671875" style="2"/>
    <col min="9985" max="9985" width="3.44140625" style="2" customWidth="1"/>
    <col min="9986" max="9986" width="12.5546875" style="2" customWidth="1"/>
    <col min="9987" max="9987" width="36.6640625" style="2" customWidth="1"/>
    <col min="9988" max="9988" width="4.6640625" style="2" customWidth="1"/>
    <col min="9989" max="9989" width="7.44140625" style="2" customWidth="1"/>
    <col min="9990" max="9990" width="9.6640625" style="2" customWidth="1"/>
    <col min="9991" max="9991" width="12.6640625" style="2" customWidth="1"/>
    <col min="9992" max="9997" width="9.33203125" style="2" customWidth="1"/>
    <col min="9998" max="10003" width="0" style="2" hidden="1" customWidth="1"/>
    <col min="10004" max="10004" width="7.44140625" style="2" customWidth="1"/>
    <col min="10005" max="10007" width="0" style="2" hidden="1" customWidth="1"/>
    <col min="10008" max="10012" width="8.88671875" style="2"/>
    <col min="10013" max="10013" width="0" style="2" hidden="1" customWidth="1"/>
    <col min="10014" max="10014" width="8.88671875" style="2"/>
    <col min="10015" max="10025" width="0" style="2" hidden="1" customWidth="1"/>
    <col min="10026" max="10240" width="8.88671875" style="2"/>
    <col min="10241" max="10241" width="3.44140625" style="2" customWidth="1"/>
    <col min="10242" max="10242" width="12.5546875" style="2" customWidth="1"/>
    <col min="10243" max="10243" width="36.6640625" style="2" customWidth="1"/>
    <col min="10244" max="10244" width="4.6640625" style="2" customWidth="1"/>
    <col min="10245" max="10245" width="7.44140625" style="2" customWidth="1"/>
    <col min="10246" max="10246" width="9.6640625" style="2" customWidth="1"/>
    <col min="10247" max="10247" width="12.6640625" style="2" customWidth="1"/>
    <col min="10248" max="10253" width="9.33203125" style="2" customWidth="1"/>
    <col min="10254" max="10259" width="0" style="2" hidden="1" customWidth="1"/>
    <col min="10260" max="10260" width="7.44140625" style="2" customWidth="1"/>
    <col min="10261" max="10263" width="0" style="2" hidden="1" customWidth="1"/>
    <col min="10264" max="10268" width="8.88671875" style="2"/>
    <col min="10269" max="10269" width="0" style="2" hidden="1" customWidth="1"/>
    <col min="10270" max="10270" width="8.88671875" style="2"/>
    <col min="10271" max="10281" width="0" style="2" hidden="1" customWidth="1"/>
    <col min="10282" max="10496" width="8.88671875" style="2"/>
    <col min="10497" max="10497" width="3.44140625" style="2" customWidth="1"/>
    <col min="10498" max="10498" width="12.5546875" style="2" customWidth="1"/>
    <col min="10499" max="10499" width="36.6640625" style="2" customWidth="1"/>
    <col min="10500" max="10500" width="4.6640625" style="2" customWidth="1"/>
    <col min="10501" max="10501" width="7.44140625" style="2" customWidth="1"/>
    <col min="10502" max="10502" width="9.6640625" style="2" customWidth="1"/>
    <col min="10503" max="10503" width="12.6640625" style="2" customWidth="1"/>
    <col min="10504" max="10509" width="9.33203125" style="2" customWidth="1"/>
    <col min="10510" max="10515" width="0" style="2" hidden="1" customWidth="1"/>
    <col min="10516" max="10516" width="7.44140625" style="2" customWidth="1"/>
    <col min="10517" max="10519" width="0" style="2" hidden="1" customWidth="1"/>
    <col min="10520" max="10524" width="8.88671875" style="2"/>
    <col min="10525" max="10525" width="0" style="2" hidden="1" customWidth="1"/>
    <col min="10526" max="10526" width="8.88671875" style="2"/>
    <col min="10527" max="10537" width="0" style="2" hidden="1" customWidth="1"/>
    <col min="10538" max="10752" width="8.88671875" style="2"/>
    <col min="10753" max="10753" width="3.44140625" style="2" customWidth="1"/>
    <col min="10754" max="10754" width="12.5546875" style="2" customWidth="1"/>
    <col min="10755" max="10755" width="36.6640625" style="2" customWidth="1"/>
    <col min="10756" max="10756" width="4.6640625" style="2" customWidth="1"/>
    <col min="10757" max="10757" width="7.44140625" style="2" customWidth="1"/>
    <col min="10758" max="10758" width="9.6640625" style="2" customWidth="1"/>
    <col min="10759" max="10759" width="12.6640625" style="2" customWidth="1"/>
    <col min="10760" max="10765" width="9.33203125" style="2" customWidth="1"/>
    <col min="10766" max="10771" width="0" style="2" hidden="1" customWidth="1"/>
    <col min="10772" max="10772" width="7.44140625" style="2" customWidth="1"/>
    <col min="10773" max="10775" width="0" style="2" hidden="1" customWidth="1"/>
    <col min="10776" max="10780" width="8.88671875" style="2"/>
    <col min="10781" max="10781" width="0" style="2" hidden="1" customWidth="1"/>
    <col min="10782" max="10782" width="8.88671875" style="2"/>
    <col min="10783" max="10793" width="0" style="2" hidden="1" customWidth="1"/>
    <col min="10794" max="11008" width="8.88671875" style="2"/>
    <col min="11009" max="11009" width="3.44140625" style="2" customWidth="1"/>
    <col min="11010" max="11010" width="12.5546875" style="2" customWidth="1"/>
    <col min="11011" max="11011" width="36.6640625" style="2" customWidth="1"/>
    <col min="11012" max="11012" width="4.6640625" style="2" customWidth="1"/>
    <col min="11013" max="11013" width="7.44140625" style="2" customWidth="1"/>
    <col min="11014" max="11014" width="9.6640625" style="2" customWidth="1"/>
    <col min="11015" max="11015" width="12.6640625" style="2" customWidth="1"/>
    <col min="11016" max="11021" width="9.33203125" style="2" customWidth="1"/>
    <col min="11022" max="11027" width="0" style="2" hidden="1" customWidth="1"/>
    <col min="11028" max="11028" width="7.44140625" style="2" customWidth="1"/>
    <col min="11029" max="11031" width="0" style="2" hidden="1" customWidth="1"/>
    <col min="11032" max="11036" width="8.88671875" style="2"/>
    <col min="11037" max="11037" width="0" style="2" hidden="1" customWidth="1"/>
    <col min="11038" max="11038" width="8.88671875" style="2"/>
    <col min="11039" max="11049" width="0" style="2" hidden="1" customWidth="1"/>
    <col min="11050" max="11264" width="8.88671875" style="2"/>
    <col min="11265" max="11265" width="3.44140625" style="2" customWidth="1"/>
    <col min="11266" max="11266" width="12.5546875" style="2" customWidth="1"/>
    <col min="11267" max="11267" width="36.6640625" style="2" customWidth="1"/>
    <col min="11268" max="11268" width="4.6640625" style="2" customWidth="1"/>
    <col min="11269" max="11269" width="7.44140625" style="2" customWidth="1"/>
    <col min="11270" max="11270" width="9.6640625" style="2" customWidth="1"/>
    <col min="11271" max="11271" width="12.6640625" style="2" customWidth="1"/>
    <col min="11272" max="11277" width="9.33203125" style="2" customWidth="1"/>
    <col min="11278" max="11283" width="0" style="2" hidden="1" customWidth="1"/>
    <col min="11284" max="11284" width="7.44140625" style="2" customWidth="1"/>
    <col min="11285" max="11287" width="0" style="2" hidden="1" customWidth="1"/>
    <col min="11288" max="11292" width="8.88671875" style="2"/>
    <col min="11293" max="11293" width="0" style="2" hidden="1" customWidth="1"/>
    <col min="11294" max="11294" width="8.88671875" style="2"/>
    <col min="11295" max="11305" width="0" style="2" hidden="1" customWidth="1"/>
    <col min="11306" max="11520" width="8.88671875" style="2"/>
    <col min="11521" max="11521" width="3.44140625" style="2" customWidth="1"/>
    <col min="11522" max="11522" width="12.5546875" style="2" customWidth="1"/>
    <col min="11523" max="11523" width="36.6640625" style="2" customWidth="1"/>
    <col min="11524" max="11524" width="4.6640625" style="2" customWidth="1"/>
    <col min="11525" max="11525" width="7.44140625" style="2" customWidth="1"/>
    <col min="11526" max="11526" width="9.6640625" style="2" customWidth="1"/>
    <col min="11527" max="11527" width="12.6640625" style="2" customWidth="1"/>
    <col min="11528" max="11533" width="9.33203125" style="2" customWidth="1"/>
    <col min="11534" max="11539" width="0" style="2" hidden="1" customWidth="1"/>
    <col min="11540" max="11540" width="7.44140625" style="2" customWidth="1"/>
    <col min="11541" max="11543" width="0" style="2" hidden="1" customWidth="1"/>
    <col min="11544" max="11548" width="8.88671875" style="2"/>
    <col min="11549" max="11549" width="0" style="2" hidden="1" customWidth="1"/>
    <col min="11550" max="11550" width="8.88671875" style="2"/>
    <col min="11551" max="11561" width="0" style="2" hidden="1" customWidth="1"/>
    <col min="11562" max="11776" width="8.88671875" style="2"/>
    <col min="11777" max="11777" width="3.44140625" style="2" customWidth="1"/>
    <col min="11778" max="11778" width="12.5546875" style="2" customWidth="1"/>
    <col min="11779" max="11779" width="36.6640625" style="2" customWidth="1"/>
    <col min="11780" max="11780" width="4.6640625" style="2" customWidth="1"/>
    <col min="11781" max="11781" width="7.44140625" style="2" customWidth="1"/>
    <col min="11782" max="11782" width="9.6640625" style="2" customWidth="1"/>
    <col min="11783" max="11783" width="12.6640625" style="2" customWidth="1"/>
    <col min="11784" max="11789" width="9.33203125" style="2" customWidth="1"/>
    <col min="11790" max="11795" width="0" style="2" hidden="1" customWidth="1"/>
    <col min="11796" max="11796" width="7.44140625" style="2" customWidth="1"/>
    <col min="11797" max="11799" width="0" style="2" hidden="1" customWidth="1"/>
    <col min="11800" max="11804" width="8.88671875" style="2"/>
    <col min="11805" max="11805" width="0" style="2" hidden="1" customWidth="1"/>
    <col min="11806" max="11806" width="8.88671875" style="2"/>
    <col min="11807" max="11817" width="0" style="2" hidden="1" customWidth="1"/>
    <col min="11818" max="12032" width="8.88671875" style="2"/>
    <col min="12033" max="12033" width="3.44140625" style="2" customWidth="1"/>
    <col min="12034" max="12034" width="12.5546875" style="2" customWidth="1"/>
    <col min="12035" max="12035" width="36.6640625" style="2" customWidth="1"/>
    <col min="12036" max="12036" width="4.6640625" style="2" customWidth="1"/>
    <col min="12037" max="12037" width="7.44140625" style="2" customWidth="1"/>
    <col min="12038" max="12038" width="9.6640625" style="2" customWidth="1"/>
    <col min="12039" max="12039" width="12.6640625" style="2" customWidth="1"/>
    <col min="12040" max="12045" width="9.33203125" style="2" customWidth="1"/>
    <col min="12046" max="12051" width="0" style="2" hidden="1" customWidth="1"/>
    <col min="12052" max="12052" width="7.44140625" style="2" customWidth="1"/>
    <col min="12053" max="12055" width="0" style="2" hidden="1" customWidth="1"/>
    <col min="12056" max="12060" width="8.88671875" style="2"/>
    <col min="12061" max="12061" width="0" style="2" hidden="1" customWidth="1"/>
    <col min="12062" max="12062" width="8.88671875" style="2"/>
    <col min="12063" max="12073" width="0" style="2" hidden="1" customWidth="1"/>
    <col min="12074" max="12288" width="8.88671875" style="2"/>
    <col min="12289" max="12289" width="3.44140625" style="2" customWidth="1"/>
    <col min="12290" max="12290" width="12.5546875" style="2" customWidth="1"/>
    <col min="12291" max="12291" width="36.6640625" style="2" customWidth="1"/>
    <col min="12292" max="12292" width="4.6640625" style="2" customWidth="1"/>
    <col min="12293" max="12293" width="7.44140625" style="2" customWidth="1"/>
    <col min="12294" max="12294" width="9.6640625" style="2" customWidth="1"/>
    <col min="12295" max="12295" width="12.6640625" style="2" customWidth="1"/>
    <col min="12296" max="12301" width="9.33203125" style="2" customWidth="1"/>
    <col min="12302" max="12307" width="0" style="2" hidden="1" customWidth="1"/>
    <col min="12308" max="12308" width="7.44140625" style="2" customWidth="1"/>
    <col min="12309" max="12311" width="0" style="2" hidden="1" customWidth="1"/>
    <col min="12312" max="12316" width="8.88671875" style="2"/>
    <col min="12317" max="12317" width="0" style="2" hidden="1" customWidth="1"/>
    <col min="12318" max="12318" width="8.88671875" style="2"/>
    <col min="12319" max="12329" width="0" style="2" hidden="1" customWidth="1"/>
    <col min="12330" max="12544" width="8.88671875" style="2"/>
    <col min="12545" max="12545" width="3.44140625" style="2" customWidth="1"/>
    <col min="12546" max="12546" width="12.5546875" style="2" customWidth="1"/>
    <col min="12547" max="12547" width="36.6640625" style="2" customWidth="1"/>
    <col min="12548" max="12548" width="4.6640625" style="2" customWidth="1"/>
    <col min="12549" max="12549" width="7.44140625" style="2" customWidth="1"/>
    <col min="12550" max="12550" width="9.6640625" style="2" customWidth="1"/>
    <col min="12551" max="12551" width="12.6640625" style="2" customWidth="1"/>
    <col min="12552" max="12557" width="9.33203125" style="2" customWidth="1"/>
    <col min="12558" max="12563" width="0" style="2" hidden="1" customWidth="1"/>
    <col min="12564" max="12564" width="7.44140625" style="2" customWidth="1"/>
    <col min="12565" max="12567" width="0" style="2" hidden="1" customWidth="1"/>
    <col min="12568" max="12572" width="8.88671875" style="2"/>
    <col min="12573" max="12573" width="0" style="2" hidden="1" customWidth="1"/>
    <col min="12574" max="12574" width="8.88671875" style="2"/>
    <col min="12575" max="12585" width="0" style="2" hidden="1" customWidth="1"/>
    <col min="12586" max="12800" width="8.88671875" style="2"/>
    <col min="12801" max="12801" width="3.44140625" style="2" customWidth="1"/>
    <col min="12802" max="12802" width="12.5546875" style="2" customWidth="1"/>
    <col min="12803" max="12803" width="36.6640625" style="2" customWidth="1"/>
    <col min="12804" max="12804" width="4.6640625" style="2" customWidth="1"/>
    <col min="12805" max="12805" width="7.44140625" style="2" customWidth="1"/>
    <col min="12806" max="12806" width="9.6640625" style="2" customWidth="1"/>
    <col min="12807" max="12807" width="12.6640625" style="2" customWidth="1"/>
    <col min="12808" max="12813" width="9.33203125" style="2" customWidth="1"/>
    <col min="12814" max="12819" width="0" style="2" hidden="1" customWidth="1"/>
    <col min="12820" max="12820" width="7.44140625" style="2" customWidth="1"/>
    <col min="12821" max="12823" width="0" style="2" hidden="1" customWidth="1"/>
    <col min="12824" max="12828" width="8.88671875" style="2"/>
    <col min="12829" max="12829" width="0" style="2" hidden="1" customWidth="1"/>
    <col min="12830" max="12830" width="8.88671875" style="2"/>
    <col min="12831" max="12841" width="0" style="2" hidden="1" customWidth="1"/>
    <col min="12842" max="13056" width="8.88671875" style="2"/>
    <col min="13057" max="13057" width="3.44140625" style="2" customWidth="1"/>
    <col min="13058" max="13058" width="12.5546875" style="2" customWidth="1"/>
    <col min="13059" max="13059" width="36.6640625" style="2" customWidth="1"/>
    <col min="13060" max="13060" width="4.6640625" style="2" customWidth="1"/>
    <col min="13061" max="13061" width="7.44140625" style="2" customWidth="1"/>
    <col min="13062" max="13062" width="9.6640625" style="2" customWidth="1"/>
    <col min="13063" max="13063" width="12.6640625" style="2" customWidth="1"/>
    <col min="13064" max="13069" width="9.33203125" style="2" customWidth="1"/>
    <col min="13070" max="13075" width="0" style="2" hidden="1" customWidth="1"/>
    <col min="13076" max="13076" width="7.44140625" style="2" customWidth="1"/>
    <col min="13077" max="13079" width="0" style="2" hidden="1" customWidth="1"/>
    <col min="13080" max="13084" width="8.88671875" style="2"/>
    <col min="13085" max="13085" width="0" style="2" hidden="1" customWidth="1"/>
    <col min="13086" max="13086" width="8.88671875" style="2"/>
    <col min="13087" max="13097" width="0" style="2" hidden="1" customWidth="1"/>
    <col min="13098" max="13312" width="8.88671875" style="2"/>
    <col min="13313" max="13313" width="3.44140625" style="2" customWidth="1"/>
    <col min="13314" max="13314" width="12.5546875" style="2" customWidth="1"/>
    <col min="13315" max="13315" width="36.6640625" style="2" customWidth="1"/>
    <col min="13316" max="13316" width="4.6640625" style="2" customWidth="1"/>
    <col min="13317" max="13317" width="7.44140625" style="2" customWidth="1"/>
    <col min="13318" max="13318" width="9.6640625" style="2" customWidth="1"/>
    <col min="13319" max="13319" width="12.6640625" style="2" customWidth="1"/>
    <col min="13320" max="13325" width="9.33203125" style="2" customWidth="1"/>
    <col min="13326" max="13331" width="0" style="2" hidden="1" customWidth="1"/>
    <col min="13332" max="13332" width="7.44140625" style="2" customWidth="1"/>
    <col min="13333" max="13335" width="0" style="2" hidden="1" customWidth="1"/>
    <col min="13336" max="13340" width="8.88671875" style="2"/>
    <col min="13341" max="13341" width="0" style="2" hidden="1" customWidth="1"/>
    <col min="13342" max="13342" width="8.88671875" style="2"/>
    <col min="13343" max="13353" width="0" style="2" hidden="1" customWidth="1"/>
    <col min="13354" max="13568" width="8.88671875" style="2"/>
    <col min="13569" max="13569" width="3.44140625" style="2" customWidth="1"/>
    <col min="13570" max="13570" width="12.5546875" style="2" customWidth="1"/>
    <col min="13571" max="13571" width="36.6640625" style="2" customWidth="1"/>
    <col min="13572" max="13572" width="4.6640625" style="2" customWidth="1"/>
    <col min="13573" max="13573" width="7.44140625" style="2" customWidth="1"/>
    <col min="13574" max="13574" width="9.6640625" style="2" customWidth="1"/>
    <col min="13575" max="13575" width="12.6640625" style="2" customWidth="1"/>
    <col min="13576" max="13581" width="9.33203125" style="2" customWidth="1"/>
    <col min="13582" max="13587" width="0" style="2" hidden="1" customWidth="1"/>
    <col min="13588" max="13588" width="7.44140625" style="2" customWidth="1"/>
    <col min="13589" max="13591" width="0" style="2" hidden="1" customWidth="1"/>
    <col min="13592" max="13596" width="8.88671875" style="2"/>
    <col min="13597" max="13597" width="0" style="2" hidden="1" customWidth="1"/>
    <col min="13598" max="13598" width="8.88671875" style="2"/>
    <col min="13599" max="13609" width="0" style="2" hidden="1" customWidth="1"/>
    <col min="13610" max="13824" width="8.88671875" style="2"/>
    <col min="13825" max="13825" width="3.44140625" style="2" customWidth="1"/>
    <col min="13826" max="13826" width="12.5546875" style="2" customWidth="1"/>
    <col min="13827" max="13827" width="36.6640625" style="2" customWidth="1"/>
    <col min="13828" max="13828" width="4.6640625" style="2" customWidth="1"/>
    <col min="13829" max="13829" width="7.44140625" style="2" customWidth="1"/>
    <col min="13830" max="13830" width="9.6640625" style="2" customWidth="1"/>
    <col min="13831" max="13831" width="12.6640625" style="2" customWidth="1"/>
    <col min="13832" max="13837" width="9.33203125" style="2" customWidth="1"/>
    <col min="13838" max="13843" width="0" style="2" hidden="1" customWidth="1"/>
    <col min="13844" max="13844" width="7.44140625" style="2" customWidth="1"/>
    <col min="13845" max="13847" width="0" style="2" hidden="1" customWidth="1"/>
    <col min="13848" max="13852" width="8.88671875" style="2"/>
    <col min="13853" max="13853" width="0" style="2" hidden="1" customWidth="1"/>
    <col min="13854" max="13854" width="8.88671875" style="2"/>
    <col min="13855" max="13865" width="0" style="2" hidden="1" customWidth="1"/>
    <col min="13866" max="14080" width="8.88671875" style="2"/>
    <col min="14081" max="14081" width="3.44140625" style="2" customWidth="1"/>
    <col min="14082" max="14082" width="12.5546875" style="2" customWidth="1"/>
    <col min="14083" max="14083" width="36.6640625" style="2" customWidth="1"/>
    <col min="14084" max="14084" width="4.6640625" style="2" customWidth="1"/>
    <col min="14085" max="14085" width="7.44140625" style="2" customWidth="1"/>
    <col min="14086" max="14086" width="9.6640625" style="2" customWidth="1"/>
    <col min="14087" max="14087" width="12.6640625" style="2" customWidth="1"/>
    <col min="14088" max="14093" width="9.33203125" style="2" customWidth="1"/>
    <col min="14094" max="14099" width="0" style="2" hidden="1" customWidth="1"/>
    <col min="14100" max="14100" width="7.44140625" style="2" customWidth="1"/>
    <col min="14101" max="14103" width="0" style="2" hidden="1" customWidth="1"/>
    <col min="14104" max="14108" width="8.88671875" style="2"/>
    <col min="14109" max="14109" width="0" style="2" hidden="1" customWidth="1"/>
    <col min="14110" max="14110" width="8.88671875" style="2"/>
    <col min="14111" max="14121" width="0" style="2" hidden="1" customWidth="1"/>
    <col min="14122" max="14336" width="8.88671875" style="2"/>
    <col min="14337" max="14337" width="3.44140625" style="2" customWidth="1"/>
    <col min="14338" max="14338" width="12.5546875" style="2" customWidth="1"/>
    <col min="14339" max="14339" width="36.6640625" style="2" customWidth="1"/>
    <col min="14340" max="14340" width="4.6640625" style="2" customWidth="1"/>
    <col min="14341" max="14341" width="7.44140625" style="2" customWidth="1"/>
    <col min="14342" max="14342" width="9.6640625" style="2" customWidth="1"/>
    <col min="14343" max="14343" width="12.6640625" style="2" customWidth="1"/>
    <col min="14344" max="14349" width="9.33203125" style="2" customWidth="1"/>
    <col min="14350" max="14355" width="0" style="2" hidden="1" customWidth="1"/>
    <col min="14356" max="14356" width="7.44140625" style="2" customWidth="1"/>
    <col min="14357" max="14359" width="0" style="2" hidden="1" customWidth="1"/>
    <col min="14360" max="14364" width="8.88671875" style="2"/>
    <col min="14365" max="14365" width="0" style="2" hidden="1" customWidth="1"/>
    <col min="14366" max="14366" width="8.88671875" style="2"/>
    <col min="14367" max="14377" width="0" style="2" hidden="1" customWidth="1"/>
    <col min="14378" max="14592" width="8.88671875" style="2"/>
    <col min="14593" max="14593" width="3.44140625" style="2" customWidth="1"/>
    <col min="14594" max="14594" width="12.5546875" style="2" customWidth="1"/>
    <col min="14595" max="14595" width="36.6640625" style="2" customWidth="1"/>
    <col min="14596" max="14596" width="4.6640625" style="2" customWidth="1"/>
    <col min="14597" max="14597" width="7.44140625" style="2" customWidth="1"/>
    <col min="14598" max="14598" width="9.6640625" style="2" customWidth="1"/>
    <col min="14599" max="14599" width="12.6640625" style="2" customWidth="1"/>
    <col min="14600" max="14605" width="9.33203125" style="2" customWidth="1"/>
    <col min="14606" max="14611" width="0" style="2" hidden="1" customWidth="1"/>
    <col min="14612" max="14612" width="7.44140625" style="2" customWidth="1"/>
    <col min="14613" max="14615" width="0" style="2" hidden="1" customWidth="1"/>
    <col min="14616" max="14620" width="8.88671875" style="2"/>
    <col min="14621" max="14621" width="0" style="2" hidden="1" customWidth="1"/>
    <col min="14622" max="14622" width="8.88671875" style="2"/>
    <col min="14623" max="14633" width="0" style="2" hidden="1" customWidth="1"/>
    <col min="14634" max="14848" width="8.88671875" style="2"/>
    <col min="14849" max="14849" width="3.44140625" style="2" customWidth="1"/>
    <col min="14850" max="14850" width="12.5546875" style="2" customWidth="1"/>
    <col min="14851" max="14851" width="36.6640625" style="2" customWidth="1"/>
    <col min="14852" max="14852" width="4.6640625" style="2" customWidth="1"/>
    <col min="14853" max="14853" width="7.44140625" style="2" customWidth="1"/>
    <col min="14854" max="14854" width="9.6640625" style="2" customWidth="1"/>
    <col min="14855" max="14855" width="12.6640625" style="2" customWidth="1"/>
    <col min="14856" max="14861" width="9.33203125" style="2" customWidth="1"/>
    <col min="14862" max="14867" width="0" style="2" hidden="1" customWidth="1"/>
    <col min="14868" max="14868" width="7.44140625" style="2" customWidth="1"/>
    <col min="14869" max="14871" width="0" style="2" hidden="1" customWidth="1"/>
    <col min="14872" max="14876" width="8.88671875" style="2"/>
    <col min="14877" max="14877" width="0" style="2" hidden="1" customWidth="1"/>
    <col min="14878" max="14878" width="8.88671875" style="2"/>
    <col min="14879" max="14889" width="0" style="2" hidden="1" customWidth="1"/>
    <col min="14890" max="15104" width="8.88671875" style="2"/>
    <col min="15105" max="15105" width="3.44140625" style="2" customWidth="1"/>
    <col min="15106" max="15106" width="12.5546875" style="2" customWidth="1"/>
    <col min="15107" max="15107" width="36.6640625" style="2" customWidth="1"/>
    <col min="15108" max="15108" width="4.6640625" style="2" customWidth="1"/>
    <col min="15109" max="15109" width="7.44140625" style="2" customWidth="1"/>
    <col min="15110" max="15110" width="9.6640625" style="2" customWidth="1"/>
    <col min="15111" max="15111" width="12.6640625" style="2" customWidth="1"/>
    <col min="15112" max="15117" width="9.33203125" style="2" customWidth="1"/>
    <col min="15118" max="15123" width="0" style="2" hidden="1" customWidth="1"/>
    <col min="15124" max="15124" width="7.44140625" style="2" customWidth="1"/>
    <col min="15125" max="15127" width="0" style="2" hidden="1" customWidth="1"/>
    <col min="15128" max="15132" width="8.88671875" style="2"/>
    <col min="15133" max="15133" width="0" style="2" hidden="1" customWidth="1"/>
    <col min="15134" max="15134" width="8.88671875" style="2"/>
    <col min="15135" max="15145" width="0" style="2" hidden="1" customWidth="1"/>
    <col min="15146" max="15360" width="8.88671875" style="2"/>
    <col min="15361" max="15361" width="3.44140625" style="2" customWidth="1"/>
    <col min="15362" max="15362" width="12.5546875" style="2" customWidth="1"/>
    <col min="15363" max="15363" width="36.6640625" style="2" customWidth="1"/>
    <col min="15364" max="15364" width="4.6640625" style="2" customWidth="1"/>
    <col min="15365" max="15365" width="7.44140625" style="2" customWidth="1"/>
    <col min="15366" max="15366" width="9.6640625" style="2" customWidth="1"/>
    <col min="15367" max="15367" width="12.6640625" style="2" customWidth="1"/>
    <col min="15368" max="15373" width="9.33203125" style="2" customWidth="1"/>
    <col min="15374" max="15379" width="0" style="2" hidden="1" customWidth="1"/>
    <col min="15380" max="15380" width="7.44140625" style="2" customWidth="1"/>
    <col min="15381" max="15383" width="0" style="2" hidden="1" customWidth="1"/>
    <col min="15384" max="15388" width="8.88671875" style="2"/>
    <col min="15389" max="15389" width="0" style="2" hidden="1" customWidth="1"/>
    <col min="15390" max="15390" width="8.88671875" style="2"/>
    <col min="15391" max="15401" width="0" style="2" hidden="1" customWidth="1"/>
    <col min="15402" max="15616" width="8.88671875" style="2"/>
    <col min="15617" max="15617" width="3.44140625" style="2" customWidth="1"/>
    <col min="15618" max="15618" width="12.5546875" style="2" customWidth="1"/>
    <col min="15619" max="15619" width="36.6640625" style="2" customWidth="1"/>
    <col min="15620" max="15620" width="4.6640625" style="2" customWidth="1"/>
    <col min="15621" max="15621" width="7.44140625" style="2" customWidth="1"/>
    <col min="15622" max="15622" width="9.6640625" style="2" customWidth="1"/>
    <col min="15623" max="15623" width="12.6640625" style="2" customWidth="1"/>
    <col min="15624" max="15629" width="9.33203125" style="2" customWidth="1"/>
    <col min="15630" max="15635" width="0" style="2" hidden="1" customWidth="1"/>
    <col min="15636" max="15636" width="7.44140625" style="2" customWidth="1"/>
    <col min="15637" max="15639" width="0" style="2" hidden="1" customWidth="1"/>
    <col min="15640" max="15644" width="8.88671875" style="2"/>
    <col min="15645" max="15645" width="0" style="2" hidden="1" customWidth="1"/>
    <col min="15646" max="15646" width="8.88671875" style="2"/>
    <col min="15647" max="15657" width="0" style="2" hidden="1" customWidth="1"/>
    <col min="15658" max="15872" width="8.88671875" style="2"/>
    <col min="15873" max="15873" width="3.44140625" style="2" customWidth="1"/>
    <col min="15874" max="15874" width="12.5546875" style="2" customWidth="1"/>
    <col min="15875" max="15875" width="36.6640625" style="2" customWidth="1"/>
    <col min="15876" max="15876" width="4.6640625" style="2" customWidth="1"/>
    <col min="15877" max="15877" width="7.44140625" style="2" customWidth="1"/>
    <col min="15878" max="15878" width="9.6640625" style="2" customWidth="1"/>
    <col min="15879" max="15879" width="12.6640625" style="2" customWidth="1"/>
    <col min="15880" max="15885" width="9.33203125" style="2" customWidth="1"/>
    <col min="15886" max="15891" width="0" style="2" hidden="1" customWidth="1"/>
    <col min="15892" max="15892" width="7.44140625" style="2" customWidth="1"/>
    <col min="15893" max="15895" width="0" style="2" hidden="1" customWidth="1"/>
    <col min="15896" max="15900" width="8.88671875" style="2"/>
    <col min="15901" max="15901" width="0" style="2" hidden="1" customWidth="1"/>
    <col min="15902" max="15902" width="8.88671875" style="2"/>
    <col min="15903" max="15913" width="0" style="2" hidden="1" customWidth="1"/>
    <col min="15914" max="16128" width="8.88671875" style="2"/>
    <col min="16129" max="16129" width="3.44140625" style="2" customWidth="1"/>
    <col min="16130" max="16130" width="12.5546875" style="2" customWidth="1"/>
    <col min="16131" max="16131" width="36.6640625" style="2" customWidth="1"/>
    <col min="16132" max="16132" width="4.6640625" style="2" customWidth="1"/>
    <col min="16133" max="16133" width="7.44140625" style="2" customWidth="1"/>
    <col min="16134" max="16134" width="9.6640625" style="2" customWidth="1"/>
    <col min="16135" max="16135" width="12.6640625" style="2" customWidth="1"/>
    <col min="16136" max="16141" width="9.33203125" style="2" customWidth="1"/>
    <col min="16142" max="16147" width="0" style="2" hidden="1" customWidth="1"/>
    <col min="16148" max="16148" width="7.44140625" style="2" customWidth="1"/>
    <col min="16149" max="16151" width="0" style="2" hidden="1" customWidth="1"/>
    <col min="16152" max="16156" width="8.88671875" style="2"/>
    <col min="16157" max="16157" width="0" style="2" hidden="1" customWidth="1"/>
    <col min="16158" max="16158" width="8.88671875" style="2"/>
    <col min="16159" max="16169" width="0" style="2" hidden="1" customWidth="1"/>
    <col min="16170" max="16384" width="8.88671875" style="2"/>
  </cols>
  <sheetData>
    <row r="1" spans="1:60" ht="15.75" customHeight="1">
      <c r="A1" s="297" t="s">
        <v>361</v>
      </c>
      <c r="B1" s="297"/>
      <c r="C1" s="297"/>
      <c r="D1" s="297"/>
      <c r="E1" s="297"/>
      <c r="F1" s="297"/>
      <c r="G1" s="297"/>
      <c r="AG1" s="2" t="s">
        <v>64</v>
      </c>
    </row>
    <row r="2" spans="1:60" ht="25.2" customHeight="1">
      <c r="A2" s="128" t="s">
        <v>61</v>
      </c>
      <c r="B2" s="123" t="s">
        <v>4</v>
      </c>
      <c r="C2" s="298" t="s">
        <v>5</v>
      </c>
      <c r="D2" s="299"/>
      <c r="E2" s="299"/>
      <c r="F2" s="299"/>
      <c r="G2" s="300"/>
      <c r="AG2" s="2" t="s">
        <v>65</v>
      </c>
    </row>
    <row r="3" spans="1:60" ht="25.2" customHeight="1">
      <c r="A3" s="128" t="s">
        <v>62</v>
      </c>
      <c r="B3" s="123" t="s">
        <v>7</v>
      </c>
      <c r="C3" s="298" t="s">
        <v>8</v>
      </c>
      <c r="D3" s="299"/>
      <c r="E3" s="299"/>
      <c r="F3" s="299"/>
      <c r="G3" s="300"/>
      <c r="AC3" s="129" t="s">
        <v>65</v>
      </c>
      <c r="AG3" s="2" t="s">
        <v>66</v>
      </c>
    </row>
    <row r="4" spans="1:60" ht="25.2" customHeight="1">
      <c r="A4" s="233" t="s">
        <v>63</v>
      </c>
      <c r="B4" s="234" t="s">
        <v>10</v>
      </c>
      <c r="C4" s="301" t="s">
        <v>11</v>
      </c>
      <c r="D4" s="302"/>
      <c r="E4" s="302"/>
      <c r="F4" s="302"/>
      <c r="G4" s="303"/>
      <c r="I4" s="118"/>
      <c r="K4" s="306"/>
      <c r="L4" s="306"/>
      <c r="AG4" s="2" t="s">
        <v>67</v>
      </c>
    </row>
    <row r="5" spans="1:60">
      <c r="D5" s="130"/>
    </row>
    <row r="6" spans="1:60" ht="39.6">
      <c r="A6" s="216" t="s">
        <v>68</v>
      </c>
      <c r="B6" s="217" t="s">
        <v>69</v>
      </c>
      <c r="C6" s="217" t="s">
        <v>70</v>
      </c>
      <c r="D6" s="218" t="s">
        <v>71</v>
      </c>
      <c r="E6" s="216" t="s">
        <v>72</v>
      </c>
      <c r="F6" s="219" t="s">
        <v>73</v>
      </c>
      <c r="G6" s="216" t="s">
        <v>20</v>
      </c>
      <c r="H6" s="220" t="s">
        <v>74</v>
      </c>
      <c r="I6" s="220" t="s">
        <v>75</v>
      </c>
      <c r="J6" s="220" t="s">
        <v>76</v>
      </c>
      <c r="K6" s="220" t="s">
        <v>77</v>
      </c>
      <c r="L6" s="220" t="s">
        <v>78</v>
      </c>
      <c r="M6" s="220" t="s">
        <v>79</v>
      </c>
      <c r="N6" s="220" t="s">
        <v>80</v>
      </c>
      <c r="O6" s="220" t="s">
        <v>81</v>
      </c>
      <c r="P6" s="220" t="s">
        <v>82</v>
      </c>
      <c r="Q6" s="220" t="s">
        <v>83</v>
      </c>
      <c r="R6" s="220" t="s">
        <v>84</v>
      </c>
      <c r="S6" s="220" t="s">
        <v>85</v>
      </c>
      <c r="T6" s="220" t="s">
        <v>86</v>
      </c>
      <c r="U6" s="131" t="s">
        <v>87</v>
      </c>
      <c r="V6" s="131" t="s">
        <v>88</v>
      </c>
      <c r="W6" s="131" t="s">
        <v>89</v>
      </c>
    </row>
    <row r="7" spans="1:60" hidden="1">
      <c r="A7" s="221"/>
      <c r="B7" s="222"/>
      <c r="C7" s="222"/>
      <c r="D7" s="223"/>
      <c r="E7" s="224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132"/>
      <c r="V7" s="132"/>
      <c r="W7" s="132"/>
    </row>
    <row r="8" spans="1:60">
      <c r="A8" s="226" t="s">
        <v>90</v>
      </c>
      <c r="B8" s="227" t="s">
        <v>53</v>
      </c>
      <c r="C8" s="228" t="s">
        <v>54</v>
      </c>
      <c r="D8" s="229"/>
      <c r="E8" s="230"/>
      <c r="F8" s="231"/>
      <c r="G8" s="231">
        <f>SUM(G9:G72)</f>
        <v>0</v>
      </c>
      <c r="H8" s="231"/>
      <c r="I8" s="231">
        <f>SUM(I9:I72)</f>
        <v>0</v>
      </c>
      <c r="J8" s="231"/>
      <c r="K8" s="231">
        <f>SUM(K9:K72)</f>
        <v>0</v>
      </c>
      <c r="L8" s="231"/>
      <c r="M8" s="231">
        <f>G8*1.15</f>
        <v>0</v>
      </c>
      <c r="N8" s="231"/>
      <c r="O8" s="231">
        <f>SUM(O9:O71)</f>
        <v>5.379999999999999</v>
      </c>
      <c r="P8" s="231"/>
      <c r="Q8" s="231">
        <f>SUM(Q9:Q71)</f>
        <v>0.01</v>
      </c>
      <c r="R8" s="231"/>
      <c r="S8" s="231"/>
      <c r="T8" s="232"/>
      <c r="U8" s="133"/>
      <c r="V8" s="133">
        <f>SUM(V9:V71)</f>
        <v>1581.6799999999998</v>
      </c>
      <c r="W8" s="133"/>
      <c r="X8" s="118"/>
      <c r="Y8" s="212"/>
      <c r="Z8" s="212"/>
      <c r="AG8" s="2" t="s">
        <v>91</v>
      </c>
    </row>
    <row r="9" spans="1:60" ht="20.399999999999999" outlineLevel="1">
      <c r="A9" s="134">
        <v>1</v>
      </c>
      <c r="B9" s="135" t="s">
        <v>92</v>
      </c>
      <c r="C9" s="136" t="s">
        <v>93</v>
      </c>
      <c r="D9" s="137" t="s">
        <v>94</v>
      </c>
      <c r="E9" s="138">
        <v>469</v>
      </c>
      <c r="F9" s="214">
        <v>0</v>
      </c>
      <c r="G9" s="139">
        <f t="shared" ref="G9:G72" si="0">ROUND(E9*F9,2)</f>
        <v>0</v>
      </c>
      <c r="H9" s="214">
        <v>0</v>
      </c>
      <c r="I9" s="139">
        <f t="shared" ref="I9:I72" si="1">ROUND(E9*H9,2)</f>
        <v>0</v>
      </c>
      <c r="J9" s="214">
        <v>0</v>
      </c>
      <c r="K9" s="139">
        <f t="shared" ref="K9:K72" si="2">ROUND(E9*J9,2)</f>
        <v>0</v>
      </c>
      <c r="L9" s="139">
        <v>15</v>
      </c>
      <c r="M9" s="139">
        <f t="shared" ref="M9:M72" si="3">G9*(1+L9/100)</f>
        <v>0</v>
      </c>
      <c r="N9" s="139">
        <v>4.0000000000000003E-5</v>
      </c>
      <c r="O9" s="139">
        <f t="shared" ref="O9:O71" si="4">ROUND(E9*N9,2)</f>
        <v>0.02</v>
      </c>
      <c r="P9" s="139">
        <v>0</v>
      </c>
      <c r="Q9" s="139">
        <f t="shared" ref="Q9:Q71" si="5">ROUND(E9*P9,2)</f>
        <v>0</v>
      </c>
      <c r="R9" s="139"/>
      <c r="S9" s="139" t="s">
        <v>95</v>
      </c>
      <c r="T9" s="140" t="s">
        <v>95</v>
      </c>
      <c r="U9" s="141">
        <v>0.18000000000000002</v>
      </c>
      <c r="V9" s="141">
        <f t="shared" ref="V9:V71" si="6">ROUND(E9*U9,2)</f>
        <v>84.42</v>
      </c>
      <c r="W9" s="141"/>
      <c r="X9" s="142"/>
      <c r="Y9" s="212"/>
      <c r="Z9" s="212"/>
      <c r="AA9" s="142"/>
      <c r="AB9" s="142"/>
      <c r="AC9" s="142"/>
      <c r="AD9" s="142"/>
      <c r="AE9" s="142"/>
      <c r="AF9" s="142"/>
      <c r="AG9" s="142" t="s">
        <v>96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ht="20.399999999999999" outlineLevel="1">
      <c r="A10" s="134">
        <v>2</v>
      </c>
      <c r="B10" s="135" t="s">
        <v>97</v>
      </c>
      <c r="C10" s="136" t="s">
        <v>98</v>
      </c>
      <c r="D10" s="137" t="s">
        <v>94</v>
      </c>
      <c r="E10" s="138">
        <v>36</v>
      </c>
      <c r="F10" s="214">
        <v>0</v>
      </c>
      <c r="G10" s="139">
        <f t="shared" si="0"/>
        <v>0</v>
      </c>
      <c r="H10" s="214">
        <v>0</v>
      </c>
      <c r="I10" s="139">
        <f t="shared" si="1"/>
        <v>0</v>
      </c>
      <c r="J10" s="214">
        <v>0</v>
      </c>
      <c r="K10" s="139">
        <f t="shared" si="2"/>
        <v>0</v>
      </c>
      <c r="L10" s="139">
        <v>15</v>
      </c>
      <c r="M10" s="139">
        <f>G10*(1+L10/100)</f>
        <v>0</v>
      </c>
      <c r="N10" s="139">
        <v>0</v>
      </c>
      <c r="O10" s="139">
        <f t="shared" si="4"/>
        <v>0</v>
      </c>
      <c r="P10" s="139">
        <v>0</v>
      </c>
      <c r="Q10" s="139">
        <f t="shared" si="5"/>
        <v>0</v>
      </c>
      <c r="R10" s="139"/>
      <c r="S10" s="139" t="s">
        <v>95</v>
      </c>
      <c r="T10" s="140" t="s">
        <v>95</v>
      </c>
      <c r="U10" s="141">
        <v>0.40083000000000002</v>
      </c>
      <c r="V10" s="141">
        <f t="shared" si="6"/>
        <v>14.43</v>
      </c>
      <c r="W10" s="141"/>
      <c r="X10" s="142"/>
      <c r="Y10" s="212"/>
      <c r="Z10" s="212"/>
      <c r="AA10" s="142"/>
      <c r="AB10" s="142"/>
      <c r="AC10" s="142"/>
      <c r="AD10" s="142"/>
      <c r="AE10" s="142"/>
      <c r="AF10" s="142"/>
      <c r="AG10" s="142" t="s">
        <v>96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ht="20.399999999999999" outlineLevel="1">
      <c r="A11" s="134">
        <v>3</v>
      </c>
      <c r="B11" s="135" t="s">
        <v>99</v>
      </c>
      <c r="C11" s="136" t="s">
        <v>100</v>
      </c>
      <c r="D11" s="137" t="s">
        <v>94</v>
      </c>
      <c r="E11" s="138">
        <v>120</v>
      </c>
      <c r="F11" s="214">
        <v>0</v>
      </c>
      <c r="G11" s="139">
        <f t="shared" si="0"/>
        <v>0</v>
      </c>
      <c r="H11" s="214">
        <v>0</v>
      </c>
      <c r="I11" s="139">
        <f t="shared" si="1"/>
        <v>0</v>
      </c>
      <c r="J11" s="214">
        <v>0</v>
      </c>
      <c r="K11" s="139">
        <f t="shared" si="2"/>
        <v>0</v>
      </c>
      <c r="L11" s="139">
        <v>15</v>
      </c>
      <c r="M11" s="139">
        <f>G11*(1+L11/100)</f>
        <v>0</v>
      </c>
      <c r="N11" s="139">
        <v>1.1E-4</v>
      </c>
      <c r="O11" s="139">
        <f t="shared" si="4"/>
        <v>0.01</v>
      </c>
      <c r="P11" s="139">
        <v>0</v>
      </c>
      <c r="Q11" s="139">
        <f t="shared" si="5"/>
        <v>0</v>
      </c>
      <c r="R11" s="139"/>
      <c r="S11" s="139" t="s">
        <v>95</v>
      </c>
      <c r="T11" s="140" t="s">
        <v>95</v>
      </c>
      <c r="U11" s="141">
        <v>0.13</v>
      </c>
      <c r="V11" s="141">
        <f t="shared" si="6"/>
        <v>15.6</v>
      </c>
      <c r="W11" s="141"/>
      <c r="X11" s="142"/>
      <c r="Y11" s="212"/>
      <c r="Z11" s="212"/>
      <c r="AA11" s="142"/>
      <c r="AB11" s="142"/>
      <c r="AC11" s="142"/>
      <c r="AD11" s="142"/>
      <c r="AE11" s="142"/>
      <c r="AF11" s="142"/>
      <c r="AG11" s="142" t="s">
        <v>96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ht="20.399999999999999" outlineLevel="1">
      <c r="A12" s="134">
        <v>4</v>
      </c>
      <c r="B12" s="135" t="s">
        <v>101</v>
      </c>
      <c r="C12" s="136" t="s">
        <v>102</v>
      </c>
      <c r="D12" s="137" t="s">
        <v>94</v>
      </c>
      <c r="E12" s="138">
        <v>20</v>
      </c>
      <c r="F12" s="214">
        <v>0</v>
      </c>
      <c r="G12" s="139">
        <f t="shared" si="0"/>
        <v>0</v>
      </c>
      <c r="H12" s="214">
        <v>0</v>
      </c>
      <c r="I12" s="139">
        <f t="shared" si="1"/>
        <v>0</v>
      </c>
      <c r="J12" s="214">
        <v>0</v>
      </c>
      <c r="K12" s="139">
        <f t="shared" si="2"/>
        <v>0</v>
      </c>
      <c r="L12" s="139">
        <v>15</v>
      </c>
      <c r="M12" s="139">
        <f t="shared" si="3"/>
        <v>0</v>
      </c>
      <c r="N12" s="139">
        <v>1.1E-4</v>
      </c>
      <c r="O12" s="139">
        <f t="shared" si="4"/>
        <v>0</v>
      </c>
      <c r="P12" s="139">
        <v>0</v>
      </c>
      <c r="Q12" s="139">
        <f t="shared" si="5"/>
        <v>0</v>
      </c>
      <c r="R12" s="139"/>
      <c r="S12" s="139" t="s">
        <v>95</v>
      </c>
      <c r="T12" s="140" t="s">
        <v>95</v>
      </c>
      <c r="U12" s="141">
        <v>0.17720000000000002</v>
      </c>
      <c r="V12" s="141">
        <f t="shared" si="6"/>
        <v>3.54</v>
      </c>
      <c r="W12" s="141"/>
      <c r="X12" s="142"/>
      <c r="Y12" s="212"/>
      <c r="Z12" s="212"/>
      <c r="AA12" s="142"/>
      <c r="AB12" s="142"/>
      <c r="AC12" s="142"/>
      <c r="AD12" s="142"/>
      <c r="AE12" s="142"/>
      <c r="AF12" s="142"/>
      <c r="AG12" s="142" t="s">
        <v>96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ht="20.399999999999999" outlineLevel="1">
      <c r="A13" s="134">
        <v>5</v>
      </c>
      <c r="B13" s="135" t="s">
        <v>103</v>
      </c>
      <c r="C13" s="136" t="s">
        <v>104</v>
      </c>
      <c r="D13" s="137" t="s">
        <v>94</v>
      </c>
      <c r="E13" s="138">
        <v>29</v>
      </c>
      <c r="F13" s="214">
        <v>0</v>
      </c>
      <c r="G13" s="139">
        <f t="shared" si="0"/>
        <v>0</v>
      </c>
      <c r="H13" s="214">
        <v>0</v>
      </c>
      <c r="I13" s="139">
        <f t="shared" si="1"/>
        <v>0</v>
      </c>
      <c r="J13" s="214">
        <v>0</v>
      </c>
      <c r="K13" s="139">
        <f t="shared" si="2"/>
        <v>0</v>
      </c>
      <c r="L13" s="139">
        <v>15</v>
      </c>
      <c r="M13" s="139">
        <f t="shared" si="3"/>
        <v>0</v>
      </c>
      <c r="N13" s="139">
        <v>1.1E-4</v>
      </c>
      <c r="O13" s="139">
        <f t="shared" si="4"/>
        <v>0</v>
      </c>
      <c r="P13" s="139">
        <v>0</v>
      </c>
      <c r="Q13" s="139">
        <f t="shared" si="5"/>
        <v>0</v>
      </c>
      <c r="R13" s="139"/>
      <c r="S13" s="139" t="s">
        <v>95</v>
      </c>
      <c r="T13" s="140" t="s">
        <v>95</v>
      </c>
      <c r="U13" s="141">
        <v>0.15620000000000001</v>
      </c>
      <c r="V13" s="141">
        <f t="shared" si="6"/>
        <v>4.53</v>
      </c>
      <c r="W13" s="141"/>
      <c r="X13" s="142"/>
      <c r="Y13" s="212"/>
      <c r="Z13" s="212"/>
      <c r="AA13" s="142"/>
      <c r="AB13" s="142"/>
      <c r="AC13" s="142"/>
      <c r="AD13" s="142"/>
      <c r="AE13" s="142"/>
      <c r="AF13" s="142"/>
      <c r="AG13" s="142" t="s">
        <v>96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ht="20.399999999999999" outlineLevel="1">
      <c r="A14" s="134">
        <v>6</v>
      </c>
      <c r="B14" s="135" t="s">
        <v>105</v>
      </c>
      <c r="C14" s="136" t="s">
        <v>106</v>
      </c>
      <c r="D14" s="137" t="s">
        <v>94</v>
      </c>
      <c r="E14" s="138">
        <v>2</v>
      </c>
      <c r="F14" s="214">
        <v>0</v>
      </c>
      <c r="G14" s="139">
        <f t="shared" si="0"/>
        <v>0</v>
      </c>
      <c r="H14" s="214">
        <v>0</v>
      </c>
      <c r="I14" s="139">
        <f t="shared" si="1"/>
        <v>0</v>
      </c>
      <c r="J14" s="214">
        <v>0</v>
      </c>
      <c r="K14" s="139">
        <f t="shared" si="2"/>
        <v>0</v>
      </c>
      <c r="L14" s="139">
        <v>15</v>
      </c>
      <c r="M14" s="139">
        <f t="shared" si="3"/>
        <v>0</v>
      </c>
      <c r="N14" s="139">
        <v>1.1E-4</v>
      </c>
      <c r="O14" s="139">
        <f t="shared" si="4"/>
        <v>0</v>
      </c>
      <c r="P14" s="139">
        <v>0</v>
      </c>
      <c r="Q14" s="139">
        <f t="shared" si="5"/>
        <v>0</v>
      </c>
      <c r="R14" s="139"/>
      <c r="S14" s="139" t="s">
        <v>95</v>
      </c>
      <c r="T14" s="140" t="s">
        <v>95</v>
      </c>
      <c r="U14" s="141">
        <v>0.17720000000000002</v>
      </c>
      <c r="V14" s="141">
        <f t="shared" si="6"/>
        <v>0.35</v>
      </c>
      <c r="W14" s="141"/>
      <c r="X14" s="142"/>
      <c r="Y14" s="212"/>
      <c r="Z14" s="212"/>
      <c r="AA14" s="142"/>
      <c r="AB14" s="142"/>
      <c r="AC14" s="142"/>
      <c r="AD14" s="142"/>
      <c r="AE14" s="142"/>
      <c r="AF14" s="142"/>
      <c r="AG14" s="142" t="s">
        <v>96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ht="20.399999999999999" outlineLevel="1">
      <c r="A15" s="134">
        <v>7</v>
      </c>
      <c r="B15" s="135" t="s">
        <v>107</v>
      </c>
      <c r="C15" s="136" t="s">
        <v>108</v>
      </c>
      <c r="D15" s="137" t="s">
        <v>94</v>
      </c>
      <c r="E15" s="138">
        <v>66</v>
      </c>
      <c r="F15" s="214">
        <v>0</v>
      </c>
      <c r="G15" s="139">
        <f t="shared" si="0"/>
        <v>0</v>
      </c>
      <c r="H15" s="214">
        <v>0</v>
      </c>
      <c r="I15" s="139">
        <f t="shared" si="1"/>
        <v>0</v>
      </c>
      <c r="J15" s="214">
        <v>0</v>
      </c>
      <c r="K15" s="139">
        <f t="shared" si="2"/>
        <v>0</v>
      </c>
      <c r="L15" s="139">
        <v>15</v>
      </c>
      <c r="M15" s="139">
        <f t="shared" si="3"/>
        <v>0</v>
      </c>
      <c r="N15" s="139">
        <v>1.0000000000000001E-5</v>
      </c>
      <c r="O15" s="139">
        <f t="shared" si="4"/>
        <v>0</v>
      </c>
      <c r="P15" s="139">
        <v>1.5000000000000001E-4</v>
      </c>
      <c r="Q15" s="139">
        <f t="shared" si="5"/>
        <v>0.01</v>
      </c>
      <c r="R15" s="139"/>
      <c r="S15" s="139" t="s">
        <v>95</v>
      </c>
      <c r="T15" s="140" t="s">
        <v>109</v>
      </c>
      <c r="U15" s="141">
        <v>0.48000000000000004</v>
      </c>
      <c r="V15" s="141">
        <f t="shared" si="6"/>
        <v>31.68</v>
      </c>
      <c r="W15" s="141"/>
      <c r="X15" s="142"/>
      <c r="Y15" s="212"/>
      <c r="Z15" s="212"/>
      <c r="AA15" s="142"/>
      <c r="AB15" s="142"/>
      <c r="AC15" s="142"/>
      <c r="AD15" s="142"/>
      <c r="AE15" s="142"/>
      <c r="AF15" s="142"/>
      <c r="AG15" s="142" t="s">
        <v>96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ht="20.399999999999999" outlineLevel="1">
      <c r="A16" s="134">
        <v>8</v>
      </c>
      <c r="B16" s="135" t="s">
        <v>110</v>
      </c>
      <c r="C16" s="136" t="s">
        <v>111</v>
      </c>
      <c r="D16" s="137" t="s">
        <v>94</v>
      </c>
      <c r="E16" s="138">
        <v>57</v>
      </c>
      <c r="F16" s="214">
        <v>0</v>
      </c>
      <c r="G16" s="139">
        <f t="shared" si="0"/>
        <v>0</v>
      </c>
      <c r="H16" s="214">
        <v>0</v>
      </c>
      <c r="I16" s="139">
        <f t="shared" si="1"/>
        <v>0</v>
      </c>
      <c r="J16" s="214">
        <v>0</v>
      </c>
      <c r="K16" s="139">
        <f t="shared" si="2"/>
        <v>0</v>
      </c>
      <c r="L16" s="139">
        <v>15</v>
      </c>
      <c r="M16" s="139">
        <f t="shared" si="3"/>
        <v>0</v>
      </c>
      <c r="N16" s="139">
        <v>9.0000000000000006E-5</v>
      </c>
      <c r="O16" s="139">
        <f t="shared" si="4"/>
        <v>0.01</v>
      </c>
      <c r="P16" s="139">
        <v>0</v>
      </c>
      <c r="Q16" s="139">
        <f t="shared" si="5"/>
        <v>0</v>
      </c>
      <c r="R16" s="139"/>
      <c r="S16" s="139" t="s">
        <v>95</v>
      </c>
      <c r="T16" s="140" t="s">
        <v>95</v>
      </c>
      <c r="U16" s="141">
        <v>0.24750000000000003</v>
      </c>
      <c r="V16" s="141">
        <f t="shared" si="6"/>
        <v>14.11</v>
      </c>
      <c r="W16" s="141"/>
      <c r="X16" s="142"/>
      <c r="Y16" s="212"/>
      <c r="Z16" s="212"/>
      <c r="AA16" s="142"/>
      <c r="AB16" s="142"/>
      <c r="AC16" s="142"/>
      <c r="AD16" s="142"/>
      <c r="AE16" s="142"/>
      <c r="AF16" s="142"/>
      <c r="AG16" s="142" t="s">
        <v>96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60" ht="20.399999999999999" outlineLevel="1">
      <c r="A17" s="134">
        <v>9</v>
      </c>
      <c r="B17" s="135" t="s">
        <v>112</v>
      </c>
      <c r="C17" s="136" t="s">
        <v>113</v>
      </c>
      <c r="D17" s="137" t="s">
        <v>94</v>
      </c>
      <c r="E17" s="138">
        <v>229</v>
      </c>
      <c r="F17" s="214">
        <v>0</v>
      </c>
      <c r="G17" s="139">
        <f t="shared" si="0"/>
        <v>0</v>
      </c>
      <c r="H17" s="214">
        <v>0</v>
      </c>
      <c r="I17" s="139">
        <f t="shared" si="1"/>
        <v>0</v>
      </c>
      <c r="J17" s="214">
        <v>0</v>
      </c>
      <c r="K17" s="139">
        <f t="shared" si="2"/>
        <v>0</v>
      </c>
      <c r="L17" s="139">
        <v>15</v>
      </c>
      <c r="M17" s="139">
        <f t="shared" si="3"/>
        <v>0</v>
      </c>
      <c r="N17" s="139">
        <v>6.0000000000000002E-5</v>
      </c>
      <c r="O17" s="139">
        <f t="shared" si="4"/>
        <v>0.01</v>
      </c>
      <c r="P17" s="139">
        <v>0</v>
      </c>
      <c r="Q17" s="139">
        <f t="shared" si="5"/>
        <v>0</v>
      </c>
      <c r="R17" s="139"/>
      <c r="S17" s="139" t="s">
        <v>95</v>
      </c>
      <c r="T17" s="140" t="s">
        <v>95</v>
      </c>
      <c r="U17" s="141">
        <v>0.24900000000000003</v>
      </c>
      <c r="V17" s="141">
        <f t="shared" si="6"/>
        <v>57.02</v>
      </c>
      <c r="W17" s="141"/>
      <c r="X17" s="142"/>
      <c r="Y17" s="212"/>
      <c r="Z17" s="212"/>
      <c r="AA17" s="142"/>
      <c r="AB17" s="142"/>
      <c r="AC17" s="142"/>
      <c r="AD17" s="142"/>
      <c r="AE17" s="142"/>
      <c r="AF17" s="142"/>
      <c r="AG17" s="142" t="s">
        <v>96</v>
      </c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</row>
    <row r="18" spans="1:60" ht="20.399999999999999" outlineLevel="1">
      <c r="A18" s="134">
        <v>10</v>
      </c>
      <c r="B18" s="135" t="s">
        <v>114</v>
      </c>
      <c r="C18" s="136" t="s">
        <v>115</v>
      </c>
      <c r="D18" s="137" t="s">
        <v>116</v>
      </c>
      <c r="E18" s="138">
        <v>2521</v>
      </c>
      <c r="F18" s="214">
        <v>0</v>
      </c>
      <c r="G18" s="139">
        <f t="shared" si="0"/>
        <v>0</v>
      </c>
      <c r="H18" s="214">
        <v>0</v>
      </c>
      <c r="I18" s="139">
        <f t="shared" si="1"/>
        <v>0</v>
      </c>
      <c r="J18" s="214">
        <v>0</v>
      </c>
      <c r="K18" s="139">
        <f t="shared" si="2"/>
        <v>0</v>
      </c>
      <c r="L18" s="139">
        <v>15</v>
      </c>
      <c r="M18" s="139">
        <f t="shared" si="3"/>
        <v>0</v>
      </c>
      <c r="N18" s="139">
        <v>1.6000000000000001E-4</v>
      </c>
      <c r="O18" s="139">
        <f t="shared" si="4"/>
        <v>0.4</v>
      </c>
      <c r="P18" s="139">
        <v>0</v>
      </c>
      <c r="Q18" s="139">
        <f t="shared" si="5"/>
        <v>0</v>
      </c>
      <c r="R18" s="139"/>
      <c r="S18" s="139" t="s">
        <v>95</v>
      </c>
      <c r="T18" s="140" t="s">
        <v>95</v>
      </c>
      <c r="U18" s="141">
        <v>7.0000000000000007E-2</v>
      </c>
      <c r="V18" s="141">
        <f t="shared" si="6"/>
        <v>176.47</v>
      </c>
      <c r="W18" s="141"/>
      <c r="X18" s="142"/>
      <c r="Y18" s="212"/>
      <c r="Z18" s="212"/>
      <c r="AA18" s="142"/>
      <c r="AB18" s="142"/>
      <c r="AC18" s="142"/>
      <c r="AD18" s="142"/>
      <c r="AE18" s="142"/>
      <c r="AF18" s="142"/>
      <c r="AG18" s="142" t="s">
        <v>96</v>
      </c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</row>
    <row r="19" spans="1:60" ht="20.399999999999999" outlineLevel="1">
      <c r="A19" s="134">
        <v>11</v>
      </c>
      <c r="B19" s="135" t="s">
        <v>117</v>
      </c>
      <c r="C19" s="136" t="s">
        <v>118</v>
      </c>
      <c r="D19" s="137" t="s">
        <v>116</v>
      </c>
      <c r="E19" s="138">
        <v>3555</v>
      </c>
      <c r="F19" s="214">
        <v>0</v>
      </c>
      <c r="G19" s="139">
        <f t="shared" si="0"/>
        <v>0</v>
      </c>
      <c r="H19" s="214">
        <v>0</v>
      </c>
      <c r="I19" s="139">
        <f t="shared" si="1"/>
        <v>0</v>
      </c>
      <c r="J19" s="214">
        <v>0</v>
      </c>
      <c r="K19" s="139">
        <f t="shared" si="2"/>
        <v>0</v>
      </c>
      <c r="L19" s="139">
        <v>15</v>
      </c>
      <c r="M19" s="139">
        <f t="shared" si="3"/>
        <v>0</v>
      </c>
      <c r="N19" s="139">
        <v>2.1000000000000001E-4</v>
      </c>
      <c r="O19" s="139">
        <f t="shared" si="4"/>
        <v>0.75</v>
      </c>
      <c r="P19" s="139">
        <v>0</v>
      </c>
      <c r="Q19" s="139">
        <f t="shared" si="5"/>
        <v>0</v>
      </c>
      <c r="R19" s="139"/>
      <c r="S19" s="139" t="s">
        <v>95</v>
      </c>
      <c r="T19" s="140" t="s">
        <v>95</v>
      </c>
      <c r="U19" s="141">
        <v>7.0000000000000007E-2</v>
      </c>
      <c r="V19" s="141">
        <f t="shared" si="6"/>
        <v>248.85</v>
      </c>
      <c r="W19" s="141"/>
      <c r="X19" s="142"/>
      <c r="Y19" s="212"/>
      <c r="Z19" s="212"/>
      <c r="AA19" s="142"/>
      <c r="AB19" s="142"/>
      <c r="AC19" s="142"/>
      <c r="AD19" s="142"/>
      <c r="AE19" s="142"/>
      <c r="AF19" s="142"/>
      <c r="AG19" s="142" t="s">
        <v>96</v>
      </c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</row>
    <row r="20" spans="1:60" ht="20.399999999999999" outlineLevel="1">
      <c r="A20" s="134">
        <v>12</v>
      </c>
      <c r="B20" s="135" t="s">
        <v>119</v>
      </c>
      <c r="C20" s="136" t="s">
        <v>120</v>
      </c>
      <c r="D20" s="137" t="s">
        <v>116</v>
      </c>
      <c r="E20" s="138">
        <v>1193</v>
      </c>
      <c r="F20" s="214">
        <v>0</v>
      </c>
      <c r="G20" s="139">
        <f t="shared" si="0"/>
        <v>0</v>
      </c>
      <c r="H20" s="214">
        <v>0</v>
      </c>
      <c r="I20" s="139">
        <f t="shared" si="1"/>
        <v>0</v>
      </c>
      <c r="J20" s="214">
        <v>0</v>
      </c>
      <c r="K20" s="139">
        <f t="shared" si="2"/>
        <v>0</v>
      </c>
      <c r="L20" s="139">
        <v>15</v>
      </c>
      <c r="M20" s="139">
        <f t="shared" si="3"/>
        <v>0</v>
      </c>
      <c r="N20" s="139">
        <v>2.2000000000000001E-4</v>
      </c>
      <c r="O20" s="139">
        <f t="shared" si="4"/>
        <v>0.26</v>
      </c>
      <c r="P20" s="139">
        <v>0</v>
      </c>
      <c r="Q20" s="139">
        <f t="shared" si="5"/>
        <v>0</v>
      </c>
      <c r="R20" s="139"/>
      <c r="S20" s="139" t="s">
        <v>95</v>
      </c>
      <c r="T20" s="140" t="s">
        <v>95</v>
      </c>
      <c r="U20" s="141">
        <v>7.0000000000000007E-2</v>
      </c>
      <c r="V20" s="141">
        <f t="shared" si="6"/>
        <v>83.51</v>
      </c>
      <c r="W20" s="141"/>
      <c r="X20" s="142"/>
      <c r="Y20" s="212"/>
      <c r="Z20" s="212"/>
      <c r="AA20" s="142"/>
      <c r="AB20" s="142"/>
      <c r="AC20" s="142"/>
      <c r="AD20" s="142"/>
      <c r="AE20" s="142"/>
      <c r="AF20" s="142"/>
      <c r="AG20" s="142" t="s">
        <v>96</v>
      </c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</row>
    <row r="21" spans="1:60" ht="20.399999999999999" outlineLevel="1">
      <c r="A21" s="134">
        <v>13</v>
      </c>
      <c r="B21" s="135" t="s">
        <v>121</v>
      </c>
      <c r="C21" s="136" t="s">
        <v>122</v>
      </c>
      <c r="D21" s="137" t="s">
        <v>116</v>
      </c>
      <c r="E21" s="138">
        <v>610</v>
      </c>
      <c r="F21" s="214">
        <v>0</v>
      </c>
      <c r="G21" s="139">
        <f t="shared" si="0"/>
        <v>0</v>
      </c>
      <c r="H21" s="214">
        <v>0</v>
      </c>
      <c r="I21" s="139">
        <f t="shared" si="1"/>
        <v>0</v>
      </c>
      <c r="J21" s="214">
        <v>0</v>
      </c>
      <c r="K21" s="139">
        <f t="shared" si="2"/>
        <v>0</v>
      </c>
      <c r="L21" s="139">
        <v>15</v>
      </c>
      <c r="M21" s="139">
        <f t="shared" si="3"/>
        <v>0</v>
      </c>
      <c r="N21" s="139">
        <v>5.6000000000000006E-4</v>
      </c>
      <c r="O21" s="139">
        <f t="shared" si="4"/>
        <v>0.34</v>
      </c>
      <c r="P21" s="139">
        <v>0</v>
      </c>
      <c r="Q21" s="139">
        <f t="shared" si="5"/>
        <v>0</v>
      </c>
      <c r="R21" s="139"/>
      <c r="S21" s="139" t="s">
        <v>95</v>
      </c>
      <c r="T21" s="140" t="s">
        <v>95</v>
      </c>
      <c r="U21" s="141">
        <v>7.3680000000000009E-2</v>
      </c>
      <c r="V21" s="141">
        <f t="shared" si="6"/>
        <v>44.94</v>
      </c>
      <c r="W21" s="141"/>
      <c r="X21" s="142"/>
      <c r="Y21" s="212"/>
      <c r="Z21" s="212"/>
      <c r="AA21" s="142"/>
      <c r="AB21" s="142"/>
      <c r="AC21" s="142"/>
      <c r="AD21" s="142"/>
      <c r="AE21" s="142"/>
      <c r="AF21" s="142"/>
      <c r="AG21" s="142" t="s">
        <v>96</v>
      </c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</row>
    <row r="22" spans="1:60" ht="20.399999999999999" outlineLevel="1">
      <c r="A22" s="134">
        <v>14</v>
      </c>
      <c r="B22" s="135" t="s">
        <v>123</v>
      </c>
      <c r="C22" s="136" t="s">
        <v>124</v>
      </c>
      <c r="D22" s="137" t="s">
        <v>116</v>
      </c>
      <c r="E22" s="138">
        <v>210</v>
      </c>
      <c r="F22" s="214">
        <v>0</v>
      </c>
      <c r="G22" s="139">
        <f t="shared" si="0"/>
        <v>0</v>
      </c>
      <c r="H22" s="214">
        <v>0</v>
      </c>
      <c r="I22" s="139">
        <f t="shared" si="1"/>
        <v>0</v>
      </c>
      <c r="J22" s="214">
        <v>0</v>
      </c>
      <c r="K22" s="139">
        <f t="shared" si="2"/>
        <v>0</v>
      </c>
      <c r="L22" s="139">
        <v>15</v>
      </c>
      <c r="M22" s="139">
        <f t="shared" si="3"/>
        <v>0</v>
      </c>
      <c r="N22" s="139">
        <v>8.0000000000000004E-4</v>
      </c>
      <c r="O22" s="139">
        <f t="shared" si="4"/>
        <v>0.17</v>
      </c>
      <c r="P22" s="139">
        <v>0</v>
      </c>
      <c r="Q22" s="139">
        <f t="shared" si="5"/>
        <v>0</v>
      </c>
      <c r="R22" s="139"/>
      <c r="S22" s="139" t="s">
        <v>95</v>
      </c>
      <c r="T22" s="140" t="s">
        <v>95</v>
      </c>
      <c r="U22" s="141">
        <v>8.3510000000000001E-2</v>
      </c>
      <c r="V22" s="141">
        <f t="shared" si="6"/>
        <v>17.54</v>
      </c>
      <c r="W22" s="141"/>
      <c r="X22" s="142"/>
      <c r="Y22" s="212"/>
      <c r="Z22" s="212"/>
      <c r="AA22" s="142"/>
      <c r="AB22" s="142"/>
      <c r="AC22" s="142"/>
      <c r="AD22" s="142"/>
      <c r="AE22" s="142"/>
      <c r="AF22" s="142"/>
      <c r="AG22" s="142" t="s">
        <v>96</v>
      </c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</row>
    <row r="23" spans="1:60" ht="20.399999999999999" outlineLevel="1">
      <c r="A23" s="134">
        <v>15</v>
      </c>
      <c r="B23" s="135" t="s">
        <v>125</v>
      </c>
      <c r="C23" s="136" t="s">
        <v>126</v>
      </c>
      <c r="D23" s="137" t="s">
        <v>116</v>
      </c>
      <c r="E23" s="138">
        <v>176</v>
      </c>
      <c r="F23" s="214">
        <v>0</v>
      </c>
      <c r="G23" s="139">
        <f t="shared" si="0"/>
        <v>0</v>
      </c>
      <c r="H23" s="214">
        <v>0</v>
      </c>
      <c r="I23" s="139">
        <f t="shared" si="1"/>
        <v>0</v>
      </c>
      <c r="J23" s="214">
        <v>0</v>
      </c>
      <c r="K23" s="139">
        <f t="shared" si="2"/>
        <v>0</v>
      </c>
      <c r="L23" s="139">
        <v>15</v>
      </c>
      <c r="M23" s="139">
        <f t="shared" si="3"/>
        <v>0</v>
      </c>
      <c r="N23" s="139">
        <v>1.2000000000000001E-3</v>
      </c>
      <c r="O23" s="139">
        <f t="shared" si="4"/>
        <v>0.21</v>
      </c>
      <c r="P23" s="139">
        <v>0</v>
      </c>
      <c r="Q23" s="139">
        <f t="shared" si="5"/>
        <v>0</v>
      </c>
      <c r="R23" s="139"/>
      <c r="S23" s="139" t="s">
        <v>95</v>
      </c>
      <c r="T23" s="140" t="s">
        <v>95</v>
      </c>
      <c r="U23" s="141">
        <v>8.9650000000000007E-2</v>
      </c>
      <c r="V23" s="141">
        <f t="shared" si="6"/>
        <v>15.78</v>
      </c>
      <c r="W23" s="141"/>
      <c r="X23" s="142"/>
      <c r="Y23" s="212"/>
      <c r="Z23" s="212"/>
      <c r="AA23" s="142"/>
      <c r="AB23" s="142"/>
      <c r="AC23" s="142"/>
      <c r="AD23" s="142"/>
      <c r="AE23" s="142"/>
      <c r="AF23" s="142"/>
      <c r="AG23" s="142" t="s">
        <v>96</v>
      </c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</row>
    <row r="24" spans="1:60" ht="20.399999999999999" outlineLevel="1">
      <c r="A24" s="134">
        <v>16</v>
      </c>
      <c r="B24" s="135" t="s">
        <v>127</v>
      </c>
      <c r="C24" s="136" t="s">
        <v>128</v>
      </c>
      <c r="D24" s="137" t="s">
        <v>116</v>
      </c>
      <c r="E24" s="138">
        <v>230</v>
      </c>
      <c r="F24" s="214">
        <v>0</v>
      </c>
      <c r="G24" s="139">
        <f t="shared" si="0"/>
        <v>0</v>
      </c>
      <c r="H24" s="214">
        <v>0</v>
      </c>
      <c r="I24" s="139">
        <f t="shared" si="1"/>
        <v>0</v>
      </c>
      <c r="J24" s="214">
        <v>0</v>
      </c>
      <c r="K24" s="139">
        <f t="shared" si="2"/>
        <v>0</v>
      </c>
      <c r="L24" s="139">
        <v>15</v>
      </c>
      <c r="M24" s="139">
        <f t="shared" si="3"/>
        <v>0</v>
      </c>
      <c r="N24" s="139">
        <v>2.0000000000000001E-4</v>
      </c>
      <c r="O24" s="139">
        <f t="shared" si="4"/>
        <v>0.05</v>
      </c>
      <c r="P24" s="139">
        <v>0</v>
      </c>
      <c r="Q24" s="139">
        <f t="shared" si="5"/>
        <v>0</v>
      </c>
      <c r="R24" s="139"/>
      <c r="S24" s="139" t="s">
        <v>95</v>
      </c>
      <c r="T24" s="140" t="s">
        <v>95</v>
      </c>
      <c r="U24" s="141">
        <v>9.1220000000000009E-2</v>
      </c>
      <c r="V24" s="141">
        <f t="shared" si="6"/>
        <v>20.98</v>
      </c>
      <c r="W24" s="141"/>
      <c r="X24" s="142"/>
      <c r="Y24" s="212"/>
      <c r="Z24" s="212"/>
      <c r="AA24" s="142"/>
      <c r="AB24" s="142"/>
      <c r="AC24" s="142"/>
      <c r="AD24" s="142"/>
      <c r="AE24" s="142"/>
      <c r="AF24" s="142"/>
      <c r="AG24" s="142" t="s">
        <v>96</v>
      </c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</row>
    <row r="25" spans="1:60" ht="20.399999999999999" outlineLevel="1">
      <c r="A25" s="134">
        <v>17</v>
      </c>
      <c r="B25" s="135" t="s">
        <v>129</v>
      </c>
      <c r="C25" s="136" t="s">
        <v>130</v>
      </c>
      <c r="D25" s="137" t="s">
        <v>116</v>
      </c>
      <c r="E25" s="138">
        <v>235</v>
      </c>
      <c r="F25" s="214">
        <v>0</v>
      </c>
      <c r="G25" s="139">
        <f t="shared" si="0"/>
        <v>0</v>
      </c>
      <c r="H25" s="214">
        <v>0</v>
      </c>
      <c r="I25" s="139">
        <f t="shared" si="1"/>
        <v>0</v>
      </c>
      <c r="J25" s="214">
        <v>0</v>
      </c>
      <c r="K25" s="139">
        <f t="shared" si="2"/>
        <v>0</v>
      </c>
      <c r="L25" s="139">
        <v>15</v>
      </c>
      <c r="M25" s="139">
        <f t="shared" si="3"/>
        <v>0</v>
      </c>
      <c r="N25" s="139">
        <v>2.0500000000000002E-3</v>
      </c>
      <c r="O25" s="139">
        <f t="shared" si="4"/>
        <v>0.48</v>
      </c>
      <c r="P25" s="139">
        <v>0</v>
      </c>
      <c r="Q25" s="139">
        <f t="shared" si="5"/>
        <v>0</v>
      </c>
      <c r="R25" s="139"/>
      <c r="S25" s="139" t="s">
        <v>95</v>
      </c>
      <c r="T25" s="140" t="s">
        <v>95</v>
      </c>
      <c r="U25" s="141">
        <v>0.16867000000000001</v>
      </c>
      <c r="V25" s="141">
        <f t="shared" si="6"/>
        <v>39.64</v>
      </c>
      <c r="W25" s="141"/>
      <c r="X25" s="142"/>
      <c r="Y25" s="212"/>
      <c r="Z25" s="212"/>
      <c r="AA25" s="142"/>
      <c r="AB25" s="142"/>
      <c r="AC25" s="142"/>
      <c r="AD25" s="142"/>
      <c r="AE25" s="142"/>
      <c r="AF25" s="142"/>
      <c r="AG25" s="142" t="s">
        <v>96</v>
      </c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</row>
    <row r="26" spans="1:60" outlineLevel="1">
      <c r="A26" s="134">
        <v>18</v>
      </c>
      <c r="B26" s="135" t="s">
        <v>131</v>
      </c>
      <c r="C26" s="136" t="s">
        <v>132</v>
      </c>
      <c r="D26" s="137" t="s">
        <v>94</v>
      </c>
      <c r="E26" s="138">
        <v>55</v>
      </c>
      <c r="F26" s="214">
        <v>0</v>
      </c>
      <c r="G26" s="139">
        <f t="shared" si="0"/>
        <v>0</v>
      </c>
      <c r="H26" s="214">
        <v>0</v>
      </c>
      <c r="I26" s="139">
        <f t="shared" si="1"/>
        <v>0</v>
      </c>
      <c r="J26" s="214">
        <v>0</v>
      </c>
      <c r="K26" s="139">
        <f t="shared" si="2"/>
        <v>0</v>
      </c>
      <c r="L26" s="139">
        <v>15</v>
      </c>
      <c r="M26" s="139">
        <f t="shared" si="3"/>
        <v>0</v>
      </c>
      <c r="N26" s="139">
        <v>1E-3</v>
      </c>
      <c r="O26" s="139">
        <f t="shared" si="4"/>
        <v>0.06</v>
      </c>
      <c r="P26" s="139">
        <v>0</v>
      </c>
      <c r="Q26" s="139">
        <f t="shared" si="5"/>
        <v>0</v>
      </c>
      <c r="R26" s="139"/>
      <c r="S26" s="139" t="s">
        <v>133</v>
      </c>
      <c r="T26" s="140" t="s">
        <v>109</v>
      </c>
      <c r="U26" s="141">
        <v>0.80117000000000005</v>
      </c>
      <c r="V26" s="141">
        <f t="shared" si="6"/>
        <v>44.06</v>
      </c>
      <c r="W26" s="141"/>
      <c r="X26" s="142"/>
      <c r="Y26" s="212"/>
      <c r="Z26" s="212"/>
      <c r="AA26" s="142"/>
      <c r="AB26" s="142"/>
      <c r="AC26" s="142"/>
      <c r="AD26" s="142"/>
      <c r="AE26" s="142"/>
      <c r="AF26" s="142"/>
      <c r="AG26" s="142" t="s">
        <v>96</v>
      </c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</row>
    <row r="27" spans="1:60" outlineLevel="1">
      <c r="A27" s="134">
        <v>19</v>
      </c>
      <c r="B27" s="135" t="s">
        <v>134</v>
      </c>
      <c r="C27" s="136" t="s">
        <v>135</v>
      </c>
      <c r="D27" s="137" t="s">
        <v>94</v>
      </c>
      <c r="E27" s="138">
        <v>15</v>
      </c>
      <c r="F27" s="214">
        <v>0</v>
      </c>
      <c r="G27" s="139">
        <f t="shared" si="0"/>
        <v>0</v>
      </c>
      <c r="H27" s="214">
        <v>0</v>
      </c>
      <c r="I27" s="139">
        <f t="shared" si="1"/>
        <v>0</v>
      </c>
      <c r="J27" s="214">
        <v>0</v>
      </c>
      <c r="K27" s="139">
        <f t="shared" si="2"/>
        <v>0</v>
      </c>
      <c r="L27" s="139">
        <v>15</v>
      </c>
      <c r="M27" s="139">
        <f t="shared" si="3"/>
        <v>0</v>
      </c>
      <c r="N27" s="139">
        <v>1E-3</v>
      </c>
      <c r="O27" s="139">
        <f t="shared" si="4"/>
        <v>0.02</v>
      </c>
      <c r="P27" s="139">
        <v>0</v>
      </c>
      <c r="Q27" s="139">
        <f t="shared" si="5"/>
        <v>0</v>
      </c>
      <c r="R27" s="139"/>
      <c r="S27" s="139" t="s">
        <v>133</v>
      </c>
      <c r="T27" s="140" t="s">
        <v>109</v>
      </c>
      <c r="U27" s="141">
        <v>0.80117000000000005</v>
      </c>
      <c r="V27" s="141">
        <f t="shared" si="6"/>
        <v>12.02</v>
      </c>
      <c r="W27" s="141"/>
      <c r="X27" s="142"/>
      <c r="Y27" s="212"/>
      <c r="Z27" s="212"/>
      <c r="AA27" s="142"/>
      <c r="AB27" s="142"/>
      <c r="AC27" s="142"/>
      <c r="AD27" s="142"/>
      <c r="AE27" s="142"/>
      <c r="AF27" s="142"/>
      <c r="AG27" s="142" t="s">
        <v>96</v>
      </c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</row>
    <row r="28" spans="1:60" outlineLevel="1">
      <c r="A28" s="134">
        <v>19</v>
      </c>
      <c r="B28" s="135" t="s">
        <v>136</v>
      </c>
      <c r="C28" s="136" t="s">
        <v>137</v>
      </c>
      <c r="D28" s="137" t="s">
        <v>94</v>
      </c>
      <c r="E28" s="138">
        <v>18</v>
      </c>
      <c r="F28" s="214">
        <v>0</v>
      </c>
      <c r="G28" s="139">
        <f>ROUND(E28*F28,2)</f>
        <v>0</v>
      </c>
      <c r="H28" s="214">
        <v>0</v>
      </c>
      <c r="I28" s="139">
        <f>ROUND(E28*H28,2)</f>
        <v>0</v>
      </c>
      <c r="J28" s="214">
        <v>0</v>
      </c>
      <c r="K28" s="139">
        <f>ROUND(E28*J28,2)</f>
        <v>0</v>
      </c>
      <c r="L28" s="139">
        <v>15</v>
      </c>
      <c r="M28" s="139">
        <f>G28*(1+L28/100)</f>
        <v>0</v>
      </c>
      <c r="N28" s="139">
        <v>1E-3</v>
      </c>
      <c r="O28" s="139">
        <f>ROUND(E28*N28,2)</f>
        <v>0.02</v>
      </c>
      <c r="P28" s="139">
        <v>0</v>
      </c>
      <c r="Q28" s="139">
        <f>ROUND(E28*P28,2)</f>
        <v>0</v>
      </c>
      <c r="R28" s="139"/>
      <c r="S28" s="139" t="s">
        <v>133</v>
      </c>
      <c r="T28" s="140" t="s">
        <v>109</v>
      </c>
      <c r="U28" s="141"/>
      <c r="V28" s="141"/>
      <c r="W28" s="141"/>
      <c r="X28" s="142"/>
      <c r="Y28" s="212"/>
      <c r="Z28" s="21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</row>
    <row r="29" spans="1:60" outlineLevel="1">
      <c r="A29" s="134">
        <v>20</v>
      </c>
      <c r="B29" s="135" t="s">
        <v>138</v>
      </c>
      <c r="C29" s="136" t="s">
        <v>139</v>
      </c>
      <c r="D29" s="137" t="s">
        <v>94</v>
      </c>
      <c r="E29" s="138">
        <v>17</v>
      </c>
      <c r="F29" s="214">
        <v>0</v>
      </c>
      <c r="G29" s="139">
        <f t="shared" si="0"/>
        <v>0</v>
      </c>
      <c r="H29" s="214">
        <v>0</v>
      </c>
      <c r="I29" s="139">
        <f t="shared" si="1"/>
        <v>0</v>
      </c>
      <c r="J29" s="214">
        <v>0</v>
      </c>
      <c r="K29" s="139">
        <f t="shared" si="2"/>
        <v>0</v>
      </c>
      <c r="L29" s="139">
        <v>15</v>
      </c>
      <c r="M29" s="139">
        <f t="shared" si="3"/>
        <v>0</v>
      </c>
      <c r="N29" s="139">
        <v>1E-3</v>
      </c>
      <c r="O29" s="139">
        <f t="shared" si="4"/>
        <v>0.02</v>
      </c>
      <c r="P29" s="139">
        <v>0</v>
      </c>
      <c r="Q29" s="139">
        <f t="shared" si="5"/>
        <v>0</v>
      </c>
      <c r="R29" s="139"/>
      <c r="S29" s="139" t="s">
        <v>133</v>
      </c>
      <c r="T29" s="140" t="s">
        <v>109</v>
      </c>
      <c r="U29" s="141">
        <v>0.80117000000000005</v>
      </c>
      <c r="V29" s="141">
        <f t="shared" si="6"/>
        <v>13.62</v>
      </c>
      <c r="W29" s="141"/>
      <c r="X29" s="142"/>
      <c r="Y29" s="212"/>
      <c r="Z29" s="212"/>
      <c r="AA29" s="142"/>
      <c r="AB29" s="142"/>
      <c r="AC29" s="142"/>
      <c r="AD29" s="142"/>
      <c r="AE29" s="142"/>
      <c r="AF29" s="142"/>
      <c r="AG29" s="142" t="s">
        <v>96</v>
      </c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</row>
    <row r="30" spans="1:60" outlineLevel="1">
      <c r="A30" s="134">
        <v>21</v>
      </c>
      <c r="B30" s="135" t="s">
        <v>140</v>
      </c>
      <c r="C30" s="136" t="s">
        <v>141</v>
      </c>
      <c r="D30" s="137" t="s">
        <v>94</v>
      </c>
      <c r="E30" s="138">
        <v>168</v>
      </c>
      <c r="F30" s="214">
        <v>0</v>
      </c>
      <c r="G30" s="139">
        <f t="shared" si="0"/>
        <v>0</v>
      </c>
      <c r="H30" s="214">
        <v>0</v>
      </c>
      <c r="I30" s="139">
        <f t="shared" si="1"/>
        <v>0</v>
      </c>
      <c r="J30" s="214">
        <v>0</v>
      </c>
      <c r="K30" s="139">
        <f t="shared" si="2"/>
        <v>0</v>
      </c>
      <c r="L30" s="139">
        <v>15</v>
      </c>
      <c r="M30" s="139">
        <f t="shared" si="3"/>
        <v>0</v>
      </c>
      <c r="N30" s="139">
        <v>1E-3</v>
      </c>
      <c r="O30" s="139">
        <f t="shared" si="4"/>
        <v>0.17</v>
      </c>
      <c r="P30" s="139">
        <v>0</v>
      </c>
      <c r="Q30" s="139">
        <f t="shared" si="5"/>
        <v>0</v>
      </c>
      <c r="R30" s="139"/>
      <c r="S30" s="139" t="s">
        <v>133</v>
      </c>
      <c r="T30" s="140" t="s">
        <v>109</v>
      </c>
      <c r="U30" s="141">
        <v>0.80117000000000005</v>
      </c>
      <c r="V30" s="141">
        <f t="shared" si="6"/>
        <v>134.6</v>
      </c>
      <c r="W30" s="141"/>
      <c r="X30" s="142"/>
      <c r="Y30" s="212"/>
      <c r="Z30" s="212"/>
      <c r="AA30" s="142"/>
      <c r="AB30" s="142"/>
      <c r="AC30" s="142"/>
      <c r="AD30" s="142"/>
      <c r="AE30" s="142"/>
      <c r="AF30" s="142"/>
      <c r="AG30" s="142" t="s">
        <v>96</v>
      </c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</row>
    <row r="31" spans="1:60" outlineLevel="1">
      <c r="A31" s="134">
        <v>22</v>
      </c>
      <c r="B31" s="135" t="s">
        <v>142</v>
      </c>
      <c r="C31" s="136" t="s">
        <v>143</v>
      </c>
      <c r="D31" s="137" t="s">
        <v>94</v>
      </c>
      <c r="E31" s="138">
        <v>77</v>
      </c>
      <c r="F31" s="214">
        <v>0</v>
      </c>
      <c r="G31" s="139">
        <f t="shared" si="0"/>
        <v>0</v>
      </c>
      <c r="H31" s="214">
        <v>0</v>
      </c>
      <c r="I31" s="139">
        <f t="shared" si="1"/>
        <v>0</v>
      </c>
      <c r="J31" s="214">
        <v>0</v>
      </c>
      <c r="K31" s="139">
        <f t="shared" si="2"/>
        <v>0</v>
      </c>
      <c r="L31" s="139">
        <v>15</v>
      </c>
      <c r="M31" s="139">
        <f t="shared" si="3"/>
        <v>0</v>
      </c>
      <c r="N31" s="139">
        <v>1E-3</v>
      </c>
      <c r="O31" s="139">
        <f t="shared" si="4"/>
        <v>0.08</v>
      </c>
      <c r="P31" s="139">
        <v>0</v>
      </c>
      <c r="Q31" s="139">
        <f t="shared" si="5"/>
        <v>0</v>
      </c>
      <c r="R31" s="139"/>
      <c r="S31" s="139" t="s">
        <v>133</v>
      </c>
      <c r="T31" s="140" t="s">
        <v>109</v>
      </c>
      <c r="U31" s="141">
        <v>0.80117000000000005</v>
      </c>
      <c r="V31" s="141">
        <f t="shared" si="6"/>
        <v>61.69</v>
      </c>
      <c r="W31" s="141"/>
      <c r="X31" s="142"/>
      <c r="Y31" s="212"/>
      <c r="Z31" s="212"/>
      <c r="AA31" s="142"/>
      <c r="AB31" s="142"/>
      <c r="AC31" s="142"/>
      <c r="AD31" s="142"/>
      <c r="AE31" s="142"/>
      <c r="AF31" s="142"/>
      <c r="AG31" s="142" t="s">
        <v>96</v>
      </c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</row>
    <row r="32" spans="1:60" outlineLevel="1">
      <c r="A32" s="134">
        <v>23</v>
      </c>
      <c r="B32" s="135" t="s">
        <v>144</v>
      </c>
      <c r="C32" s="136" t="s">
        <v>145</v>
      </c>
      <c r="D32" s="137" t="s">
        <v>94</v>
      </c>
      <c r="E32" s="138">
        <v>90</v>
      </c>
      <c r="F32" s="214">
        <v>0</v>
      </c>
      <c r="G32" s="139">
        <f t="shared" si="0"/>
        <v>0</v>
      </c>
      <c r="H32" s="214">
        <v>0</v>
      </c>
      <c r="I32" s="139">
        <f t="shared" si="1"/>
        <v>0</v>
      </c>
      <c r="J32" s="214">
        <v>0</v>
      </c>
      <c r="K32" s="139">
        <f t="shared" si="2"/>
        <v>0</v>
      </c>
      <c r="L32" s="139">
        <v>15</v>
      </c>
      <c r="M32" s="139">
        <f t="shared" si="3"/>
        <v>0</v>
      </c>
      <c r="N32" s="139">
        <v>1E-3</v>
      </c>
      <c r="O32" s="139">
        <f t="shared" si="4"/>
        <v>0.09</v>
      </c>
      <c r="P32" s="139">
        <v>0</v>
      </c>
      <c r="Q32" s="139">
        <f t="shared" si="5"/>
        <v>0</v>
      </c>
      <c r="R32" s="139"/>
      <c r="S32" s="139" t="s">
        <v>133</v>
      </c>
      <c r="T32" s="140" t="s">
        <v>109</v>
      </c>
      <c r="U32" s="141">
        <v>0.80117000000000005</v>
      </c>
      <c r="V32" s="141">
        <f t="shared" si="6"/>
        <v>72.11</v>
      </c>
      <c r="W32" s="141"/>
      <c r="X32" s="142"/>
      <c r="Y32" s="212"/>
      <c r="Z32" s="212"/>
      <c r="AA32" s="142"/>
      <c r="AB32" s="142"/>
      <c r="AC32" s="142"/>
      <c r="AD32" s="142"/>
      <c r="AE32" s="142"/>
      <c r="AF32" s="142"/>
      <c r="AG32" s="142" t="s">
        <v>96</v>
      </c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</row>
    <row r="33" spans="1:60" outlineLevel="1">
      <c r="A33" s="134">
        <v>24</v>
      </c>
      <c r="B33" s="135" t="s">
        <v>146</v>
      </c>
      <c r="C33" s="136" t="s">
        <v>147</v>
      </c>
      <c r="D33" s="137" t="s">
        <v>94</v>
      </c>
      <c r="E33" s="138">
        <v>36</v>
      </c>
      <c r="F33" s="214">
        <v>0</v>
      </c>
      <c r="G33" s="139">
        <f t="shared" si="0"/>
        <v>0</v>
      </c>
      <c r="H33" s="214">
        <v>0</v>
      </c>
      <c r="I33" s="139">
        <f t="shared" si="1"/>
        <v>0</v>
      </c>
      <c r="J33" s="214">
        <v>0</v>
      </c>
      <c r="K33" s="139">
        <f t="shared" si="2"/>
        <v>0</v>
      </c>
      <c r="L33" s="139">
        <v>15</v>
      </c>
      <c r="M33" s="139">
        <f t="shared" si="3"/>
        <v>0</v>
      </c>
      <c r="N33" s="139">
        <v>1E-3</v>
      </c>
      <c r="O33" s="139">
        <f t="shared" si="4"/>
        <v>0.04</v>
      </c>
      <c r="P33" s="139">
        <v>0</v>
      </c>
      <c r="Q33" s="139">
        <f t="shared" si="5"/>
        <v>0</v>
      </c>
      <c r="R33" s="139"/>
      <c r="S33" s="139" t="s">
        <v>133</v>
      </c>
      <c r="T33" s="140" t="s">
        <v>109</v>
      </c>
      <c r="U33" s="141">
        <v>0.80117000000000005</v>
      </c>
      <c r="V33" s="141">
        <f t="shared" si="6"/>
        <v>28.84</v>
      </c>
      <c r="W33" s="141"/>
      <c r="X33" s="142"/>
      <c r="Y33" s="212"/>
      <c r="Z33" s="212"/>
      <c r="AA33" s="142"/>
      <c r="AB33" s="142"/>
      <c r="AC33" s="142"/>
      <c r="AD33" s="142"/>
      <c r="AE33" s="142"/>
      <c r="AF33" s="142"/>
      <c r="AG33" s="142" t="s">
        <v>96</v>
      </c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</row>
    <row r="34" spans="1:60" outlineLevel="1">
      <c r="A34" s="134">
        <v>25</v>
      </c>
      <c r="B34" s="135" t="s">
        <v>148</v>
      </c>
      <c r="C34" s="136" t="s">
        <v>149</v>
      </c>
      <c r="D34" s="137" t="s">
        <v>94</v>
      </c>
      <c r="E34" s="138">
        <v>83</v>
      </c>
      <c r="F34" s="214">
        <v>0</v>
      </c>
      <c r="G34" s="139">
        <f t="shared" si="0"/>
        <v>0</v>
      </c>
      <c r="H34" s="214">
        <v>0</v>
      </c>
      <c r="I34" s="139">
        <f t="shared" si="1"/>
        <v>0</v>
      </c>
      <c r="J34" s="214">
        <v>0</v>
      </c>
      <c r="K34" s="139">
        <f t="shared" si="2"/>
        <v>0</v>
      </c>
      <c r="L34" s="139">
        <v>15</v>
      </c>
      <c r="M34" s="139">
        <f t="shared" si="3"/>
        <v>0</v>
      </c>
      <c r="N34" s="139">
        <v>1E-3</v>
      </c>
      <c r="O34" s="139">
        <f t="shared" si="4"/>
        <v>0.08</v>
      </c>
      <c r="P34" s="139">
        <v>0</v>
      </c>
      <c r="Q34" s="139">
        <f t="shared" si="5"/>
        <v>0</v>
      </c>
      <c r="R34" s="139"/>
      <c r="S34" s="139" t="s">
        <v>133</v>
      </c>
      <c r="T34" s="140" t="s">
        <v>109</v>
      </c>
      <c r="U34" s="141">
        <v>0.80117000000000005</v>
      </c>
      <c r="V34" s="141">
        <f t="shared" si="6"/>
        <v>66.5</v>
      </c>
      <c r="W34" s="141"/>
      <c r="X34" s="142"/>
      <c r="Y34" s="212"/>
      <c r="Z34" s="212"/>
      <c r="AA34" s="142"/>
      <c r="AB34" s="142"/>
      <c r="AC34" s="142"/>
      <c r="AD34" s="142"/>
      <c r="AE34" s="142"/>
      <c r="AF34" s="142"/>
      <c r="AG34" s="142" t="s">
        <v>96</v>
      </c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</row>
    <row r="35" spans="1:60" outlineLevel="1">
      <c r="A35" s="134">
        <v>26</v>
      </c>
      <c r="B35" s="135" t="s">
        <v>150</v>
      </c>
      <c r="C35" s="136" t="s">
        <v>151</v>
      </c>
      <c r="D35" s="137" t="s">
        <v>94</v>
      </c>
      <c r="E35" s="138">
        <v>6</v>
      </c>
      <c r="F35" s="214">
        <v>0</v>
      </c>
      <c r="G35" s="139">
        <f t="shared" si="0"/>
        <v>0</v>
      </c>
      <c r="H35" s="214">
        <v>0</v>
      </c>
      <c r="I35" s="139">
        <f t="shared" si="1"/>
        <v>0</v>
      </c>
      <c r="J35" s="214">
        <v>0</v>
      </c>
      <c r="K35" s="139">
        <f t="shared" si="2"/>
        <v>0</v>
      </c>
      <c r="L35" s="139">
        <v>15</v>
      </c>
      <c r="M35" s="139">
        <f t="shared" si="3"/>
        <v>0</v>
      </c>
      <c r="N35" s="139">
        <v>1E-3</v>
      </c>
      <c r="O35" s="139">
        <f t="shared" si="4"/>
        <v>0.01</v>
      </c>
      <c r="P35" s="139">
        <v>0</v>
      </c>
      <c r="Q35" s="139">
        <f t="shared" si="5"/>
        <v>0</v>
      </c>
      <c r="R35" s="139"/>
      <c r="S35" s="139" t="s">
        <v>133</v>
      </c>
      <c r="T35" s="140" t="s">
        <v>109</v>
      </c>
      <c r="U35" s="141">
        <v>0.80117000000000005</v>
      </c>
      <c r="V35" s="141">
        <f t="shared" si="6"/>
        <v>4.8099999999999996</v>
      </c>
      <c r="W35" s="141"/>
      <c r="X35" s="142"/>
      <c r="Y35" s="212"/>
      <c r="Z35" s="212"/>
      <c r="AA35" s="142"/>
      <c r="AB35" s="142"/>
      <c r="AC35" s="142"/>
      <c r="AD35" s="142"/>
      <c r="AE35" s="142"/>
      <c r="AF35" s="142"/>
      <c r="AG35" s="142" t="s">
        <v>96</v>
      </c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60" outlineLevel="1">
      <c r="A36" s="134">
        <v>27</v>
      </c>
      <c r="B36" s="135" t="s">
        <v>152</v>
      </c>
      <c r="C36" s="136" t="s">
        <v>153</v>
      </c>
      <c r="D36" s="137" t="s">
        <v>94</v>
      </c>
      <c r="E36" s="138">
        <v>10</v>
      </c>
      <c r="F36" s="214">
        <v>0</v>
      </c>
      <c r="G36" s="139">
        <f t="shared" si="0"/>
        <v>0</v>
      </c>
      <c r="H36" s="214">
        <v>0</v>
      </c>
      <c r="I36" s="139">
        <f t="shared" si="1"/>
        <v>0</v>
      </c>
      <c r="J36" s="214">
        <v>0</v>
      </c>
      <c r="K36" s="139">
        <f t="shared" si="2"/>
        <v>0</v>
      </c>
      <c r="L36" s="139">
        <v>15</v>
      </c>
      <c r="M36" s="139">
        <f t="shared" si="3"/>
        <v>0</v>
      </c>
      <c r="N36" s="139">
        <v>1E-3</v>
      </c>
      <c r="O36" s="139">
        <f t="shared" si="4"/>
        <v>0.01</v>
      </c>
      <c r="P36" s="139">
        <v>0</v>
      </c>
      <c r="Q36" s="139">
        <f t="shared" si="5"/>
        <v>0</v>
      </c>
      <c r="R36" s="139"/>
      <c r="S36" s="139" t="s">
        <v>133</v>
      </c>
      <c r="T36" s="140" t="s">
        <v>109</v>
      </c>
      <c r="U36" s="141">
        <v>0.80117000000000005</v>
      </c>
      <c r="V36" s="141">
        <f t="shared" si="6"/>
        <v>8.01</v>
      </c>
      <c r="W36" s="141"/>
      <c r="X36" s="142"/>
      <c r="Y36" s="212"/>
      <c r="Z36" s="212"/>
      <c r="AA36" s="142"/>
      <c r="AB36" s="142"/>
      <c r="AC36" s="142"/>
      <c r="AD36" s="142"/>
      <c r="AE36" s="142"/>
      <c r="AF36" s="142"/>
      <c r="AG36" s="142" t="s">
        <v>96</v>
      </c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</row>
    <row r="37" spans="1:60" outlineLevel="1">
      <c r="A37" s="134">
        <v>28</v>
      </c>
      <c r="B37" s="135" t="s">
        <v>154</v>
      </c>
      <c r="C37" s="136" t="s">
        <v>155</v>
      </c>
      <c r="D37" s="137" t="s">
        <v>94</v>
      </c>
      <c r="E37" s="138">
        <v>18</v>
      </c>
      <c r="F37" s="214">
        <v>0</v>
      </c>
      <c r="G37" s="139">
        <f t="shared" si="0"/>
        <v>0</v>
      </c>
      <c r="H37" s="214">
        <v>0</v>
      </c>
      <c r="I37" s="139">
        <f t="shared" si="1"/>
        <v>0</v>
      </c>
      <c r="J37" s="214">
        <v>0</v>
      </c>
      <c r="K37" s="139">
        <f t="shared" si="2"/>
        <v>0</v>
      </c>
      <c r="L37" s="139">
        <v>15</v>
      </c>
      <c r="M37" s="139">
        <f t="shared" si="3"/>
        <v>0</v>
      </c>
      <c r="N37" s="139">
        <v>1E-3</v>
      </c>
      <c r="O37" s="139">
        <f t="shared" si="4"/>
        <v>0.02</v>
      </c>
      <c r="P37" s="139">
        <v>0</v>
      </c>
      <c r="Q37" s="139">
        <f t="shared" si="5"/>
        <v>0</v>
      </c>
      <c r="R37" s="139"/>
      <c r="S37" s="139" t="s">
        <v>133</v>
      </c>
      <c r="T37" s="140" t="s">
        <v>109</v>
      </c>
      <c r="U37" s="141">
        <v>0.80117000000000005</v>
      </c>
      <c r="V37" s="141">
        <f t="shared" si="6"/>
        <v>14.42</v>
      </c>
      <c r="W37" s="141"/>
      <c r="X37" s="142"/>
      <c r="Y37" s="212"/>
      <c r="Z37" s="212"/>
      <c r="AA37" s="142"/>
      <c r="AB37" s="142"/>
      <c r="AC37" s="142"/>
      <c r="AD37" s="142"/>
      <c r="AE37" s="142"/>
      <c r="AF37" s="142"/>
      <c r="AG37" s="142" t="s">
        <v>96</v>
      </c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</row>
    <row r="38" spans="1:60" outlineLevel="1">
      <c r="A38" s="134">
        <v>29</v>
      </c>
      <c r="B38" s="135" t="s">
        <v>156</v>
      </c>
      <c r="C38" s="136" t="s">
        <v>157</v>
      </c>
      <c r="D38" s="137" t="s">
        <v>94</v>
      </c>
      <c r="E38" s="138">
        <v>8</v>
      </c>
      <c r="F38" s="214">
        <v>0</v>
      </c>
      <c r="G38" s="139">
        <f t="shared" si="0"/>
        <v>0</v>
      </c>
      <c r="H38" s="214">
        <v>0</v>
      </c>
      <c r="I38" s="139">
        <f t="shared" si="1"/>
        <v>0</v>
      </c>
      <c r="J38" s="214">
        <v>0</v>
      </c>
      <c r="K38" s="139">
        <f t="shared" si="2"/>
        <v>0</v>
      </c>
      <c r="L38" s="139">
        <v>15</v>
      </c>
      <c r="M38" s="139">
        <f t="shared" si="3"/>
        <v>0</v>
      </c>
      <c r="N38" s="139">
        <v>1E-3</v>
      </c>
      <c r="O38" s="139">
        <f t="shared" si="4"/>
        <v>0.01</v>
      </c>
      <c r="P38" s="139">
        <v>0</v>
      </c>
      <c r="Q38" s="139">
        <f t="shared" si="5"/>
        <v>0</v>
      </c>
      <c r="R38" s="139"/>
      <c r="S38" s="139" t="s">
        <v>133</v>
      </c>
      <c r="T38" s="140" t="s">
        <v>109</v>
      </c>
      <c r="U38" s="141">
        <v>0.80117000000000005</v>
      </c>
      <c r="V38" s="141">
        <f t="shared" si="6"/>
        <v>6.41</v>
      </c>
      <c r="W38" s="141"/>
      <c r="X38" s="142"/>
      <c r="Y38" s="212"/>
      <c r="Z38" s="212"/>
      <c r="AA38" s="142"/>
      <c r="AB38" s="142"/>
      <c r="AC38" s="142"/>
      <c r="AD38" s="142"/>
      <c r="AE38" s="142"/>
      <c r="AF38" s="142"/>
      <c r="AG38" s="142" t="s">
        <v>96</v>
      </c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</row>
    <row r="39" spans="1:60" outlineLevel="1">
      <c r="A39" s="134">
        <v>30</v>
      </c>
      <c r="B39" s="135" t="s">
        <v>158</v>
      </c>
      <c r="C39" s="136" t="s">
        <v>159</v>
      </c>
      <c r="D39" s="137" t="s">
        <v>94</v>
      </c>
      <c r="E39" s="138">
        <v>36</v>
      </c>
      <c r="F39" s="214">
        <v>0</v>
      </c>
      <c r="G39" s="139">
        <f t="shared" si="0"/>
        <v>0</v>
      </c>
      <c r="H39" s="214">
        <v>0</v>
      </c>
      <c r="I39" s="139">
        <f t="shared" si="1"/>
        <v>0</v>
      </c>
      <c r="J39" s="214">
        <v>0</v>
      </c>
      <c r="K39" s="139">
        <f t="shared" si="2"/>
        <v>0</v>
      </c>
      <c r="L39" s="139">
        <v>15</v>
      </c>
      <c r="M39" s="139">
        <f t="shared" si="3"/>
        <v>0</v>
      </c>
      <c r="N39" s="139">
        <v>1E-3</v>
      </c>
      <c r="O39" s="139">
        <f t="shared" si="4"/>
        <v>0.04</v>
      </c>
      <c r="P39" s="139">
        <v>0</v>
      </c>
      <c r="Q39" s="139">
        <f t="shared" si="5"/>
        <v>0</v>
      </c>
      <c r="R39" s="139"/>
      <c r="S39" s="139" t="s">
        <v>133</v>
      </c>
      <c r="T39" s="140" t="s">
        <v>109</v>
      </c>
      <c r="U39" s="141">
        <v>0.80117000000000005</v>
      </c>
      <c r="V39" s="141">
        <f t="shared" si="6"/>
        <v>28.84</v>
      </c>
      <c r="W39" s="141"/>
      <c r="X39" s="142"/>
      <c r="Y39" s="212"/>
      <c r="Z39" s="212"/>
      <c r="AA39" s="142"/>
      <c r="AB39" s="142"/>
      <c r="AC39" s="142"/>
      <c r="AD39" s="142"/>
      <c r="AE39" s="142"/>
      <c r="AF39" s="142"/>
      <c r="AG39" s="142" t="s">
        <v>96</v>
      </c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</row>
    <row r="40" spans="1:60" outlineLevel="1">
      <c r="A40" s="134">
        <v>31</v>
      </c>
      <c r="B40" s="135" t="s">
        <v>160</v>
      </c>
      <c r="C40" s="136" t="s">
        <v>161</v>
      </c>
      <c r="D40" s="137" t="s">
        <v>94</v>
      </c>
      <c r="E40" s="138">
        <v>18</v>
      </c>
      <c r="F40" s="214">
        <v>0</v>
      </c>
      <c r="G40" s="139">
        <f t="shared" si="0"/>
        <v>0</v>
      </c>
      <c r="H40" s="214">
        <v>0</v>
      </c>
      <c r="I40" s="139">
        <f t="shared" si="1"/>
        <v>0</v>
      </c>
      <c r="J40" s="214">
        <v>0</v>
      </c>
      <c r="K40" s="139">
        <f t="shared" si="2"/>
        <v>0</v>
      </c>
      <c r="L40" s="139">
        <v>15</v>
      </c>
      <c r="M40" s="139">
        <f t="shared" si="3"/>
        <v>0</v>
      </c>
      <c r="N40" s="139">
        <v>1E-3</v>
      </c>
      <c r="O40" s="139">
        <f t="shared" si="4"/>
        <v>0.02</v>
      </c>
      <c r="P40" s="139">
        <v>0</v>
      </c>
      <c r="Q40" s="139">
        <f t="shared" si="5"/>
        <v>0</v>
      </c>
      <c r="R40" s="139"/>
      <c r="S40" s="139" t="s">
        <v>133</v>
      </c>
      <c r="T40" s="140" t="s">
        <v>109</v>
      </c>
      <c r="U40" s="141">
        <v>0.80117000000000005</v>
      </c>
      <c r="V40" s="141">
        <f t="shared" si="6"/>
        <v>14.42</v>
      </c>
      <c r="W40" s="141"/>
      <c r="X40" s="142"/>
      <c r="Y40" s="212"/>
      <c r="Z40" s="212"/>
      <c r="AA40" s="142"/>
      <c r="AB40" s="142"/>
      <c r="AC40" s="142"/>
      <c r="AD40" s="142"/>
      <c r="AE40" s="142"/>
      <c r="AF40" s="142"/>
      <c r="AG40" s="142" t="s">
        <v>96</v>
      </c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</row>
    <row r="41" spans="1:60" outlineLevel="1">
      <c r="A41" s="134">
        <v>32</v>
      </c>
      <c r="B41" s="135" t="s">
        <v>162</v>
      </c>
      <c r="C41" s="136" t="s">
        <v>163</v>
      </c>
      <c r="D41" s="137" t="s">
        <v>94</v>
      </c>
      <c r="E41" s="138">
        <v>56</v>
      </c>
      <c r="F41" s="214">
        <v>0</v>
      </c>
      <c r="G41" s="139">
        <f t="shared" si="0"/>
        <v>0</v>
      </c>
      <c r="H41" s="214">
        <v>0</v>
      </c>
      <c r="I41" s="139">
        <f t="shared" si="1"/>
        <v>0</v>
      </c>
      <c r="J41" s="214">
        <v>0</v>
      </c>
      <c r="K41" s="139">
        <f t="shared" si="2"/>
        <v>0</v>
      </c>
      <c r="L41" s="139">
        <v>15</v>
      </c>
      <c r="M41" s="139">
        <f t="shared" si="3"/>
        <v>0</v>
      </c>
      <c r="N41" s="139">
        <v>1E-3</v>
      </c>
      <c r="O41" s="139">
        <f t="shared" si="4"/>
        <v>0.06</v>
      </c>
      <c r="P41" s="139">
        <v>0</v>
      </c>
      <c r="Q41" s="139">
        <f t="shared" si="5"/>
        <v>0</v>
      </c>
      <c r="R41" s="139"/>
      <c r="S41" s="139" t="s">
        <v>133</v>
      </c>
      <c r="T41" s="140" t="s">
        <v>109</v>
      </c>
      <c r="U41" s="141">
        <v>0.80117000000000005</v>
      </c>
      <c r="V41" s="141">
        <f t="shared" si="6"/>
        <v>44.87</v>
      </c>
      <c r="W41" s="141"/>
      <c r="X41" s="142"/>
      <c r="Y41" s="212"/>
      <c r="Z41" s="212"/>
      <c r="AA41" s="142"/>
      <c r="AB41" s="142"/>
      <c r="AC41" s="142"/>
      <c r="AD41" s="142"/>
      <c r="AE41" s="142"/>
      <c r="AF41" s="142"/>
      <c r="AG41" s="142" t="s">
        <v>96</v>
      </c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outlineLevel="1">
      <c r="A42" s="134">
        <v>33</v>
      </c>
      <c r="B42" s="135" t="s">
        <v>164</v>
      </c>
      <c r="C42" s="136" t="s">
        <v>165</v>
      </c>
      <c r="D42" s="137" t="s">
        <v>94</v>
      </c>
      <c r="E42" s="138">
        <v>12</v>
      </c>
      <c r="F42" s="214">
        <v>0</v>
      </c>
      <c r="G42" s="139">
        <f t="shared" si="0"/>
        <v>0</v>
      </c>
      <c r="H42" s="214">
        <v>0</v>
      </c>
      <c r="I42" s="139">
        <f t="shared" si="1"/>
        <v>0</v>
      </c>
      <c r="J42" s="214">
        <v>0</v>
      </c>
      <c r="K42" s="139">
        <f t="shared" si="2"/>
        <v>0</v>
      </c>
      <c r="L42" s="139">
        <v>15</v>
      </c>
      <c r="M42" s="139">
        <f t="shared" si="3"/>
        <v>0</v>
      </c>
      <c r="N42" s="139">
        <v>1E-3</v>
      </c>
      <c r="O42" s="139">
        <f t="shared" si="4"/>
        <v>0.01</v>
      </c>
      <c r="P42" s="139">
        <v>0</v>
      </c>
      <c r="Q42" s="139">
        <f t="shared" si="5"/>
        <v>0</v>
      </c>
      <c r="R42" s="139"/>
      <c r="S42" s="139" t="s">
        <v>133</v>
      </c>
      <c r="T42" s="140" t="s">
        <v>109</v>
      </c>
      <c r="U42" s="141">
        <v>0.80117000000000005</v>
      </c>
      <c r="V42" s="141">
        <f t="shared" si="6"/>
        <v>9.61</v>
      </c>
      <c r="W42" s="141"/>
      <c r="X42" s="142"/>
      <c r="Y42" s="212"/>
      <c r="Z42" s="212"/>
      <c r="AA42" s="142"/>
      <c r="AB42" s="142"/>
      <c r="AC42" s="142"/>
      <c r="AD42" s="142"/>
      <c r="AE42" s="142"/>
      <c r="AF42" s="142"/>
      <c r="AG42" s="142" t="s">
        <v>96</v>
      </c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</row>
    <row r="43" spans="1:60" outlineLevel="1">
      <c r="A43" s="134">
        <v>34</v>
      </c>
      <c r="B43" s="135" t="s">
        <v>166</v>
      </c>
      <c r="C43" s="136" t="s">
        <v>167</v>
      </c>
      <c r="D43" s="137" t="s">
        <v>94</v>
      </c>
      <c r="E43" s="138">
        <v>18</v>
      </c>
      <c r="F43" s="214">
        <v>0</v>
      </c>
      <c r="G43" s="139">
        <f t="shared" si="0"/>
        <v>0</v>
      </c>
      <c r="H43" s="214">
        <v>0</v>
      </c>
      <c r="I43" s="139">
        <f t="shared" si="1"/>
        <v>0</v>
      </c>
      <c r="J43" s="214">
        <v>0</v>
      </c>
      <c r="K43" s="139">
        <f t="shared" si="2"/>
        <v>0</v>
      </c>
      <c r="L43" s="139">
        <v>15</v>
      </c>
      <c r="M43" s="139">
        <f t="shared" si="3"/>
        <v>0</v>
      </c>
      <c r="N43" s="139">
        <v>1E-3</v>
      </c>
      <c r="O43" s="139">
        <f t="shared" si="4"/>
        <v>0.02</v>
      </c>
      <c r="P43" s="139">
        <v>0</v>
      </c>
      <c r="Q43" s="139">
        <f t="shared" si="5"/>
        <v>0</v>
      </c>
      <c r="R43" s="139"/>
      <c r="S43" s="139" t="s">
        <v>133</v>
      </c>
      <c r="T43" s="140" t="s">
        <v>109</v>
      </c>
      <c r="U43" s="141">
        <v>0.80117000000000005</v>
      </c>
      <c r="V43" s="141">
        <f t="shared" si="6"/>
        <v>14.42</v>
      </c>
      <c r="W43" s="141"/>
      <c r="X43" s="142"/>
      <c r="Y43" s="212"/>
      <c r="Z43" s="212"/>
      <c r="AA43" s="142"/>
      <c r="AB43" s="142"/>
      <c r="AC43" s="142"/>
      <c r="AD43" s="142"/>
      <c r="AE43" s="142"/>
      <c r="AF43" s="142"/>
      <c r="AG43" s="142" t="s">
        <v>96</v>
      </c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</row>
    <row r="44" spans="1:60" outlineLevel="1">
      <c r="A44" s="134">
        <v>35</v>
      </c>
      <c r="B44" s="135" t="s">
        <v>168</v>
      </c>
      <c r="C44" s="136" t="s">
        <v>169</v>
      </c>
      <c r="D44" s="137" t="s">
        <v>94</v>
      </c>
      <c r="E44" s="138">
        <v>12</v>
      </c>
      <c r="F44" s="214">
        <v>0</v>
      </c>
      <c r="G44" s="139">
        <f t="shared" si="0"/>
        <v>0</v>
      </c>
      <c r="H44" s="214">
        <v>0</v>
      </c>
      <c r="I44" s="139">
        <f t="shared" si="1"/>
        <v>0</v>
      </c>
      <c r="J44" s="214">
        <v>0</v>
      </c>
      <c r="K44" s="139">
        <f t="shared" si="2"/>
        <v>0</v>
      </c>
      <c r="L44" s="139">
        <v>15</v>
      </c>
      <c r="M44" s="139">
        <f t="shared" si="3"/>
        <v>0</v>
      </c>
      <c r="N44" s="139">
        <v>1E-3</v>
      </c>
      <c r="O44" s="139">
        <f t="shared" si="4"/>
        <v>0.01</v>
      </c>
      <c r="P44" s="139">
        <v>0</v>
      </c>
      <c r="Q44" s="139">
        <f t="shared" si="5"/>
        <v>0</v>
      </c>
      <c r="R44" s="139"/>
      <c r="S44" s="139" t="s">
        <v>133</v>
      </c>
      <c r="T44" s="140" t="s">
        <v>109</v>
      </c>
      <c r="U44" s="141">
        <v>0.80117000000000005</v>
      </c>
      <c r="V44" s="141">
        <f t="shared" si="6"/>
        <v>9.61</v>
      </c>
      <c r="W44" s="141"/>
      <c r="X44" s="142"/>
      <c r="Y44" s="212"/>
      <c r="Z44" s="212"/>
      <c r="AA44" s="142"/>
      <c r="AB44" s="142"/>
      <c r="AC44" s="142"/>
      <c r="AD44" s="142"/>
      <c r="AE44" s="142"/>
      <c r="AF44" s="142"/>
      <c r="AG44" s="142" t="s">
        <v>96</v>
      </c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</row>
    <row r="45" spans="1:60" outlineLevel="1">
      <c r="A45" s="134">
        <v>36</v>
      </c>
      <c r="B45" s="135" t="s">
        <v>170</v>
      </c>
      <c r="C45" s="136" t="s">
        <v>171</v>
      </c>
      <c r="D45" s="137" t="s">
        <v>94</v>
      </c>
      <c r="E45" s="138">
        <v>30</v>
      </c>
      <c r="F45" s="214">
        <v>0</v>
      </c>
      <c r="G45" s="139">
        <f t="shared" si="0"/>
        <v>0</v>
      </c>
      <c r="H45" s="214">
        <v>0</v>
      </c>
      <c r="I45" s="139">
        <f t="shared" si="1"/>
        <v>0</v>
      </c>
      <c r="J45" s="214">
        <v>0</v>
      </c>
      <c r="K45" s="139">
        <f t="shared" si="2"/>
        <v>0</v>
      </c>
      <c r="L45" s="139">
        <v>15</v>
      </c>
      <c r="M45" s="139">
        <f t="shared" si="3"/>
        <v>0</v>
      </c>
      <c r="N45" s="139">
        <v>1E-3</v>
      </c>
      <c r="O45" s="139">
        <f t="shared" si="4"/>
        <v>0.03</v>
      </c>
      <c r="P45" s="139">
        <v>0</v>
      </c>
      <c r="Q45" s="139">
        <f t="shared" si="5"/>
        <v>0</v>
      </c>
      <c r="R45" s="139"/>
      <c r="S45" s="139" t="s">
        <v>133</v>
      </c>
      <c r="T45" s="140" t="s">
        <v>109</v>
      </c>
      <c r="U45" s="141">
        <v>0.80117000000000005</v>
      </c>
      <c r="V45" s="141">
        <f t="shared" si="6"/>
        <v>24.04</v>
      </c>
      <c r="W45" s="141"/>
      <c r="X45" s="142"/>
      <c r="Y45" s="212"/>
      <c r="Z45" s="212"/>
      <c r="AA45" s="142"/>
      <c r="AB45" s="142"/>
      <c r="AC45" s="142"/>
      <c r="AD45" s="142"/>
      <c r="AE45" s="142"/>
      <c r="AF45" s="142"/>
      <c r="AG45" s="142" t="s">
        <v>96</v>
      </c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</row>
    <row r="46" spans="1:60" ht="20.399999999999999" outlineLevel="1">
      <c r="A46" s="134">
        <v>37</v>
      </c>
      <c r="B46" s="135" t="s">
        <v>172</v>
      </c>
      <c r="C46" s="136" t="s">
        <v>173</v>
      </c>
      <c r="D46" s="137" t="s">
        <v>116</v>
      </c>
      <c r="E46" s="138">
        <v>940</v>
      </c>
      <c r="F46" s="214">
        <v>0</v>
      </c>
      <c r="G46" s="139">
        <f t="shared" si="0"/>
        <v>0</v>
      </c>
      <c r="H46" s="214">
        <v>0</v>
      </c>
      <c r="I46" s="139">
        <f t="shared" si="1"/>
        <v>0</v>
      </c>
      <c r="J46" s="214">
        <v>0</v>
      </c>
      <c r="K46" s="139">
        <f t="shared" si="2"/>
        <v>0</v>
      </c>
      <c r="L46" s="139">
        <v>15</v>
      </c>
      <c r="M46" s="139">
        <f t="shared" si="3"/>
        <v>0</v>
      </c>
      <c r="N46" s="139">
        <v>1.6000000000000001E-4</v>
      </c>
      <c r="O46" s="139">
        <f t="shared" si="4"/>
        <v>0.15</v>
      </c>
      <c r="P46" s="139">
        <v>0</v>
      </c>
      <c r="Q46" s="139">
        <f t="shared" si="5"/>
        <v>0</v>
      </c>
      <c r="R46" s="139"/>
      <c r="S46" s="139" t="s">
        <v>133</v>
      </c>
      <c r="T46" s="140" t="s">
        <v>109</v>
      </c>
      <c r="U46" s="141">
        <v>7.0000000000000007E-2</v>
      </c>
      <c r="V46" s="141">
        <f t="shared" si="6"/>
        <v>65.8</v>
      </c>
      <c r="W46" s="141"/>
      <c r="X46" s="142"/>
      <c r="Y46" s="212"/>
      <c r="Z46" s="212"/>
      <c r="AA46" s="142"/>
      <c r="AB46" s="142"/>
      <c r="AC46" s="142"/>
      <c r="AD46" s="142"/>
      <c r="AE46" s="142"/>
      <c r="AF46" s="142"/>
      <c r="AG46" s="142" t="s">
        <v>96</v>
      </c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</row>
    <row r="47" spans="1:60" outlineLevel="1">
      <c r="A47" s="134">
        <v>38</v>
      </c>
      <c r="B47" s="135" t="s">
        <v>174</v>
      </c>
      <c r="C47" s="136" t="s">
        <v>175</v>
      </c>
      <c r="D47" s="137" t="s">
        <v>94</v>
      </c>
      <c r="E47" s="138">
        <v>50</v>
      </c>
      <c r="F47" s="214">
        <v>0</v>
      </c>
      <c r="G47" s="139">
        <f t="shared" si="0"/>
        <v>0</v>
      </c>
      <c r="H47" s="214">
        <v>0</v>
      </c>
      <c r="I47" s="139">
        <f t="shared" si="1"/>
        <v>0</v>
      </c>
      <c r="J47" s="214">
        <v>0</v>
      </c>
      <c r="K47" s="139">
        <f t="shared" si="2"/>
        <v>0</v>
      </c>
      <c r="L47" s="139">
        <v>15</v>
      </c>
      <c r="M47" s="139">
        <f t="shared" si="3"/>
        <v>0</v>
      </c>
      <c r="N47" s="139">
        <v>5.0000000000000001E-4</v>
      </c>
      <c r="O47" s="139">
        <f t="shared" si="4"/>
        <v>0.03</v>
      </c>
      <c r="P47" s="139">
        <v>0</v>
      </c>
      <c r="Q47" s="139">
        <f t="shared" si="5"/>
        <v>0</v>
      </c>
      <c r="R47" s="139"/>
      <c r="S47" s="139" t="s">
        <v>133</v>
      </c>
      <c r="T47" s="140" t="s">
        <v>109</v>
      </c>
      <c r="U47" s="141">
        <v>0</v>
      </c>
      <c r="V47" s="141">
        <f t="shared" si="6"/>
        <v>0</v>
      </c>
      <c r="W47" s="141"/>
      <c r="X47" s="142"/>
      <c r="Y47" s="212"/>
      <c r="Z47" s="212"/>
      <c r="AA47" s="142"/>
      <c r="AB47" s="142"/>
      <c r="AC47" s="142"/>
      <c r="AD47" s="142"/>
      <c r="AE47" s="142"/>
      <c r="AF47" s="142"/>
      <c r="AG47" s="142" t="s">
        <v>96</v>
      </c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</row>
    <row r="48" spans="1:60" ht="20.399999999999999" outlineLevel="1">
      <c r="A48" s="134">
        <v>39</v>
      </c>
      <c r="B48" s="135" t="s">
        <v>176</v>
      </c>
      <c r="C48" s="136" t="s">
        <v>177</v>
      </c>
      <c r="D48" s="137" t="s">
        <v>116</v>
      </c>
      <c r="E48" s="138">
        <v>85</v>
      </c>
      <c r="F48" s="214">
        <v>0</v>
      </c>
      <c r="G48" s="139">
        <f t="shared" si="0"/>
        <v>0</v>
      </c>
      <c r="H48" s="214">
        <v>0</v>
      </c>
      <c r="I48" s="139">
        <f t="shared" si="1"/>
        <v>0</v>
      </c>
      <c r="J48" s="214">
        <v>0</v>
      </c>
      <c r="K48" s="139">
        <f t="shared" si="2"/>
        <v>0</v>
      </c>
      <c r="L48" s="139">
        <v>15</v>
      </c>
      <c r="M48" s="139">
        <f t="shared" si="3"/>
        <v>0</v>
      </c>
      <c r="N48" s="139">
        <v>1.9000000000000001E-4</v>
      </c>
      <c r="O48" s="139">
        <f t="shared" si="4"/>
        <v>0.02</v>
      </c>
      <c r="P48" s="139">
        <v>0</v>
      </c>
      <c r="Q48" s="139">
        <f t="shared" si="5"/>
        <v>0</v>
      </c>
      <c r="R48" s="139"/>
      <c r="S48" s="139" t="s">
        <v>133</v>
      </c>
      <c r="T48" s="140" t="s">
        <v>109</v>
      </c>
      <c r="U48" s="141">
        <v>7.0000000000000007E-2</v>
      </c>
      <c r="V48" s="141">
        <f t="shared" si="6"/>
        <v>5.95</v>
      </c>
      <c r="W48" s="141"/>
      <c r="X48" s="142"/>
      <c r="Y48" s="212"/>
      <c r="Z48" s="212"/>
      <c r="AA48" s="142"/>
      <c r="AB48" s="142"/>
      <c r="AC48" s="142"/>
      <c r="AD48" s="142"/>
      <c r="AE48" s="142"/>
      <c r="AF48" s="142"/>
      <c r="AG48" s="142" t="s">
        <v>96</v>
      </c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</row>
    <row r="49" spans="1:60" ht="20.399999999999999" outlineLevel="1">
      <c r="A49" s="134">
        <v>40</v>
      </c>
      <c r="B49" s="135" t="s">
        <v>178</v>
      </c>
      <c r="C49" s="136" t="s">
        <v>179</v>
      </c>
      <c r="D49" s="137" t="s">
        <v>116</v>
      </c>
      <c r="E49" s="138">
        <v>20</v>
      </c>
      <c r="F49" s="214">
        <v>0</v>
      </c>
      <c r="G49" s="139">
        <f t="shared" si="0"/>
        <v>0</v>
      </c>
      <c r="H49" s="214">
        <v>0</v>
      </c>
      <c r="I49" s="139">
        <f t="shared" si="1"/>
        <v>0</v>
      </c>
      <c r="J49" s="214">
        <v>0</v>
      </c>
      <c r="K49" s="139">
        <f t="shared" si="2"/>
        <v>0</v>
      </c>
      <c r="L49" s="139">
        <v>15</v>
      </c>
      <c r="M49" s="139">
        <f t="shared" si="3"/>
        <v>0</v>
      </c>
      <c r="N49" s="139">
        <v>1.7000000000000001E-4</v>
      </c>
      <c r="O49" s="139">
        <f t="shared" si="4"/>
        <v>0</v>
      </c>
      <c r="P49" s="139">
        <v>0</v>
      </c>
      <c r="Q49" s="139">
        <f t="shared" si="5"/>
        <v>0</v>
      </c>
      <c r="R49" s="139"/>
      <c r="S49" s="139" t="s">
        <v>133</v>
      </c>
      <c r="T49" s="140" t="s">
        <v>109</v>
      </c>
      <c r="U49" s="141">
        <v>7.0000000000000007E-2</v>
      </c>
      <c r="V49" s="141">
        <f t="shared" si="6"/>
        <v>1.4</v>
      </c>
      <c r="W49" s="141"/>
      <c r="X49" s="142"/>
      <c r="Y49" s="212"/>
      <c r="Z49" s="212"/>
      <c r="AA49" s="142"/>
      <c r="AB49" s="142"/>
      <c r="AC49" s="142"/>
      <c r="AD49" s="142"/>
      <c r="AE49" s="142"/>
      <c r="AF49" s="142"/>
      <c r="AG49" s="142" t="s">
        <v>96</v>
      </c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</row>
    <row r="50" spans="1:60" ht="20.399999999999999" outlineLevel="1">
      <c r="A50" s="134">
        <v>41</v>
      </c>
      <c r="B50" s="135" t="s">
        <v>180</v>
      </c>
      <c r="C50" s="136" t="s">
        <v>181</v>
      </c>
      <c r="D50" s="137" t="s">
        <v>116</v>
      </c>
      <c r="E50" s="138">
        <v>36</v>
      </c>
      <c r="F50" s="214">
        <v>0</v>
      </c>
      <c r="G50" s="139">
        <f t="shared" si="0"/>
        <v>0</v>
      </c>
      <c r="H50" s="214">
        <v>0</v>
      </c>
      <c r="I50" s="139">
        <f t="shared" si="1"/>
        <v>0</v>
      </c>
      <c r="J50" s="214">
        <v>0</v>
      </c>
      <c r="K50" s="139">
        <f t="shared" si="2"/>
        <v>0</v>
      </c>
      <c r="L50" s="139">
        <v>15</v>
      </c>
      <c r="M50" s="139">
        <f t="shared" si="3"/>
        <v>0</v>
      </c>
      <c r="N50" s="139">
        <v>2.6000000000000003E-4</v>
      </c>
      <c r="O50" s="139">
        <f t="shared" si="4"/>
        <v>0.01</v>
      </c>
      <c r="P50" s="139">
        <v>0</v>
      </c>
      <c r="Q50" s="139">
        <f t="shared" si="5"/>
        <v>0</v>
      </c>
      <c r="R50" s="139"/>
      <c r="S50" s="139" t="s">
        <v>133</v>
      </c>
      <c r="T50" s="140" t="s">
        <v>109</v>
      </c>
      <c r="U50" s="141">
        <v>0.08</v>
      </c>
      <c r="V50" s="141">
        <f t="shared" si="6"/>
        <v>2.88</v>
      </c>
      <c r="W50" s="141"/>
      <c r="X50" s="142"/>
      <c r="Y50" s="212"/>
      <c r="Z50" s="212"/>
      <c r="AA50" s="142"/>
      <c r="AB50" s="142"/>
      <c r="AC50" s="142"/>
      <c r="AD50" s="142"/>
      <c r="AE50" s="142"/>
      <c r="AF50" s="142"/>
      <c r="AG50" s="142" t="s">
        <v>96</v>
      </c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</row>
    <row r="51" spans="1:60" ht="20.399999999999999" outlineLevel="1">
      <c r="A51" s="134">
        <v>42</v>
      </c>
      <c r="B51" s="135" t="s">
        <v>182</v>
      </c>
      <c r="C51" s="136" t="s">
        <v>183</v>
      </c>
      <c r="D51" s="137" t="s">
        <v>116</v>
      </c>
      <c r="E51" s="138">
        <v>176</v>
      </c>
      <c r="F51" s="214">
        <v>0</v>
      </c>
      <c r="G51" s="139">
        <f t="shared" si="0"/>
        <v>0</v>
      </c>
      <c r="H51" s="214">
        <v>0</v>
      </c>
      <c r="I51" s="139">
        <f t="shared" si="1"/>
        <v>0</v>
      </c>
      <c r="J51" s="214">
        <v>0</v>
      </c>
      <c r="K51" s="139">
        <f t="shared" si="2"/>
        <v>0</v>
      </c>
      <c r="L51" s="139">
        <v>15</v>
      </c>
      <c r="M51" s="139">
        <f t="shared" si="3"/>
        <v>0</v>
      </c>
      <c r="N51" s="139">
        <v>1.0600000000000002E-3</v>
      </c>
      <c r="O51" s="139">
        <f t="shared" si="4"/>
        <v>0.19</v>
      </c>
      <c r="P51" s="139">
        <v>0</v>
      </c>
      <c r="Q51" s="139">
        <f t="shared" si="5"/>
        <v>0</v>
      </c>
      <c r="R51" s="139"/>
      <c r="S51" s="139" t="s">
        <v>133</v>
      </c>
      <c r="T51" s="140" t="s">
        <v>109</v>
      </c>
      <c r="U51" s="141">
        <v>0.11</v>
      </c>
      <c r="V51" s="141">
        <f t="shared" si="6"/>
        <v>19.36</v>
      </c>
      <c r="W51" s="141"/>
      <c r="X51" s="142"/>
      <c r="Y51" s="212"/>
      <c r="Z51" s="212"/>
      <c r="AA51" s="142"/>
      <c r="AB51" s="142"/>
      <c r="AC51" s="142"/>
      <c r="AD51" s="142"/>
      <c r="AE51" s="142"/>
      <c r="AF51" s="142"/>
      <c r="AG51" s="142" t="s">
        <v>96</v>
      </c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</row>
    <row r="52" spans="1:60" outlineLevel="1">
      <c r="A52" s="134">
        <v>43</v>
      </c>
      <c r="B52" s="135" t="s">
        <v>184</v>
      </c>
      <c r="C52" s="136" t="s">
        <v>185</v>
      </c>
      <c r="D52" s="137" t="s">
        <v>94</v>
      </c>
      <c r="E52" s="138">
        <v>60</v>
      </c>
      <c r="F52" s="214">
        <v>0</v>
      </c>
      <c r="G52" s="139">
        <f t="shared" si="0"/>
        <v>0</v>
      </c>
      <c r="H52" s="214">
        <v>0</v>
      </c>
      <c r="I52" s="139">
        <f t="shared" si="1"/>
        <v>0</v>
      </c>
      <c r="J52" s="214">
        <v>0</v>
      </c>
      <c r="K52" s="139">
        <f t="shared" si="2"/>
        <v>0</v>
      </c>
      <c r="L52" s="139">
        <v>15</v>
      </c>
      <c r="M52" s="139">
        <f t="shared" si="3"/>
        <v>0</v>
      </c>
      <c r="N52" s="139">
        <v>0</v>
      </c>
      <c r="O52" s="139">
        <f t="shared" si="4"/>
        <v>0</v>
      </c>
      <c r="P52" s="139">
        <v>0</v>
      </c>
      <c r="Q52" s="139">
        <f t="shared" si="5"/>
        <v>0</v>
      </c>
      <c r="R52" s="139"/>
      <c r="S52" s="139" t="s">
        <v>133</v>
      </c>
      <c r="T52" s="140" t="s">
        <v>109</v>
      </c>
      <c r="U52" s="141">
        <v>0</v>
      </c>
      <c r="V52" s="141">
        <f t="shared" si="6"/>
        <v>0</v>
      </c>
      <c r="W52" s="141"/>
      <c r="X52" s="142"/>
      <c r="Y52" s="212"/>
      <c r="Z52" s="212"/>
      <c r="AA52" s="142"/>
      <c r="AB52" s="142"/>
      <c r="AC52" s="142"/>
      <c r="AD52" s="142"/>
      <c r="AE52" s="142"/>
      <c r="AF52" s="142"/>
      <c r="AG52" s="142" t="s">
        <v>96</v>
      </c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</row>
    <row r="53" spans="1:60" outlineLevel="1">
      <c r="A53" s="134">
        <v>44</v>
      </c>
      <c r="B53" s="135" t="s">
        <v>186</v>
      </c>
      <c r="C53" s="136" t="s">
        <v>187</v>
      </c>
      <c r="D53" s="137" t="s">
        <v>94</v>
      </c>
      <c r="E53" s="138">
        <v>20</v>
      </c>
      <c r="F53" s="214">
        <v>0</v>
      </c>
      <c r="G53" s="139">
        <f t="shared" si="0"/>
        <v>0</v>
      </c>
      <c r="H53" s="214">
        <v>0</v>
      </c>
      <c r="I53" s="139">
        <f t="shared" si="1"/>
        <v>0</v>
      </c>
      <c r="J53" s="214">
        <v>0</v>
      </c>
      <c r="K53" s="139">
        <f t="shared" si="2"/>
        <v>0</v>
      </c>
      <c r="L53" s="139">
        <v>15</v>
      </c>
      <c r="M53" s="139">
        <f t="shared" si="3"/>
        <v>0</v>
      </c>
      <c r="N53" s="139">
        <v>0</v>
      </c>
      <c r="O53" s="139">
        <f t="shared" si="4"/>
        <v>0</v>
      </c>
      <c r="P53" s="139">
        <v>0</v>
      </c>
      <c r="Q53" s="139">
        <f t="shared" si="5"/>
        <v>0</v>
      </c>
      <c r="R53" s="139"/>
      <c r="S53" s="139" t="s">
        <v>133</v>
      </c>
      <c r="T53" s="140" t="s">
        <v>109</v>
      </c>
      <c r="U53" s="141">
        <v>0</v>
      </c>
      <c r="V53" s="141">
        <f t="shared" si="6"/>
        <v>0</v>
      </c>
      <c r="W53" s="141"/>
      <c r="X53" s="142"/>
      <c r="Y53" s="212"/>
      <c r="Z53" s="212"/>
      <c r="AA53" s="142"/>
      <c r="AB53" s="142"/>
      <c r="AC53" s="142"/>
      <c r="AD53" s="142"/>
      <c r="AE53" s="142"/>
      <c r="AF53" s="142"/>
      <c r="AG53" s="142" t="s">
        <v>96</v>
      </c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</row>
    <row r="54" spans="1:60" outlineLevel="1">
      <c r="A54" s="134">
        <v>45</v>
      </c>
      <c r="B54" s="135" t="s">
        <v>188</v>
      </c>
      <c r="C54" s="136" t="s">
        <v>189</v>
      </c>
      <c r="D54" s="137" t="s">
        <v>94</v>
      </c>
      <c r="E54" s="138">
        <v>2</v>
      </c>
      <c r="F54" s="214">
        <v>0</v>
      </c>
      <c r="G54" s="139">
        <f t="shared" si="0"/>
        <v>0</v>
      </c>
      <c r="H54" s="214">
        <v>0</v>
      </c>
      <c r="I54" s="139">
        <f t="shared" si="1"/>
        <v>0</v>
      </c>
      <c r="J54" s="214">
        <v>0</v>
      </c>
      <c r="K54" s="139">
        <f t="shared" si="2"/>
        <v>0</v>
      </c>
      <c r="L54" s="139">
        <v>15</v>
      </c>
      <c r="M54" s="139">
        <f t="shared" si="3"/>
        <v>0</v>
      </c>
      <c r="N54" s="139">
        <v>1E-4</v>
      </c>
      <c r="O54" s="139">
        <f t="shared" si="4"/>
        <v>0</v>
      </c>
      <c r="P54" s="139">
        <v>0</v>
      </c>
      <c r="Q54" s="139">
        <f t="shared" si="5"/>
        <v>0</v>
      </c>
      <c r="R54" s="139"/>
      <c r="S54" s="139" t="s">
        <v>133</v>
      </c>
      <c r="T54" s="140" t="s">
        <v>109</v>
      </c>
      <c r="U54" s="141">
        <v>0</v>
      </c>
      <c r="V54" s="141">
        <f t="shared" si="6"/>
        <v>0</v>
      </c>
      <c r="W54" s="141"/>
      <c r="X54" s="142"/>
      <c r="Y54" s="212"/>
      <c r="Z54" s="212"/>
      <c r="AA54" s="142"/>
      <c r="AB54" s="142"/>
      <c r="AC54" s="142"/>
      <c r="AD54" s="142"/>
      <c r="AE54" s="142"/>
      <c r="AF54" s="142"/>
      <c r="AG54" s="142" t="s">
        <v>96</v>
      </c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</row>
    <row r="55" spans="1:60" outlineLevel="1">
      <c r="A55" s="134">
        <v>46</v>
      </c>
      <c r="B55" s="135" t="s">
        <v>190</v>
      </c>
      <c r="C55" s="136" t="s">
        <v>191</v>
      </c>
      <c r="D55" s="137" t="s">
        <v>192</v>
      </c>
      <c r="E55" s="138">
        <v>1</v>
      </c>
      <c r="F55" s="214">
        <v>0</v>
      </c>
      <c r="G55" s="139">
        <f t="shared" si="0"/>
        <v>0</v>
      </c>
      <c r="H55" s="214">
        <v>0</v>
      </c>
      <c r="I55" s="139">
        <f t="shared" si="1"/>
        <v>0</v>
      </c>
      <c r="J55" s="214">
        <v>0</v>
      </c>
      <c r="K55" s="139">
        <f t="shared" si="2"/>
        <v>0</v>
      </c>
      <c r="L55" s="139">
        <v>15</v>
      </c>
      <c r="M55" s="139">
        <f t="shared" si="3"/>
        <v>0</v>
      </c>
      <c r="N55" s="139">
        <v>0</v>
      </c>
      <c r="O55" s="139">
        <f t="shared" si="4"/>
        <v>0</v>
      </c>
      <c r="P55" s="139">
        <v>0</v>
      </c>
      <c r="Q55" s="139">
        <f t="shared" si="5"/>
        <v>0</v>
      </c>
      <c r="R55" s="139"/>
      <c r="S55" s="139" t="s">
        <v>133</v>
      </c>
      <c r="T55" s="140" t="s">
        <v>109</v>
      </c>
      <c r="U55" s="141">
        <v>0</v>
      </c>
      <c r="V55" s="141">
        <f t="shared" si="6"/>
        <v>0</v>
      </c>
      <c r="W55" s="141"/>
      <c r="X55" s="142"/>
      <c r="Y55" s="212"/>
      <c r="Z55" s="212"/>
      <c r="AA55" s="142"/>
      <c r="AB55" s="142"/>
      <c r="AC55" s="142"/>
      <c r="AD55" s="142"/>
      <c r="AE55" s="142"/>
      <c r="AF55" s="142"/>
      <c r="AG55" s="142" t="s">
        <v>96</v>
      </c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</row>
    <row r="56" spans="1:60" ht="20.399999999999999" outlineLevel="1">
      <c r="A56" s="134">
        <v>47</v>
      </c>
      <c r="B56" s="135" t="s">
        <v>193</v>
      </c>
      <c r="C56" s="136" t="s">
        <v>194</v>
      </c>
      <c r="D56" s="137" t="s">
        <v>192</v>
      </c>
      <c r="E56" s="138">
        <v>1</v>
      </c>
      <c r="F56" s="214">
        <v>0</v>
      </c>
      <c r="G56" s="139">
        <f t="shared" si="0"/>
        <v>0</v>
      </c>
      <c r="H56" s="214">
        <v>0</v>
      </c>
      <c r="I56" s="139">
        <f t="shared" si="1"/>
        <v>0</v>
      </c>
      <c r="J56" s="214">
        <v>0</v>
      </c>
      <c r="K56" s="139">
        <f t="shared" si="2"/>
        <v>0</v>
      </c>
      <c r="L56" s="139">
        <v>15</v>
      </c>
      <c r="M56" s="139">
        <f t="shared" si="3"/>
        <v>0</v>
      </c>
      <c r="N56" s="139">
        <v>0</v>
      </c>
      <c r="O56" s="139">
        <f t="shared" si="4"/>
        <v>0</v>
      </c>
      <c r="P56" s="139">
        <v>0</v>
      </c>
      <c r="Q56" s="139">
        <f t="shared" si="5"/>
        <v>0</v>
      </c>
      <c r="R56" s="139"/>
      <c r="S56" s="139" t="s">
        <v>133</v>
      </c>
      <c r="T56" s="140" t="s">
        <v>109</v>
      </c>
      <c r="U56" s="141">
        <v>0</v>
      </c>
      <c r="V56" s="141">
        <f t="shared" si="6"/>
        <v>0</v>
      </c>
      <c r="W56" s="141"/>
      <c r="X56" s="142"/>
      <c r="Y56" s="212"/>
      <c r="Z56" s="212"/>
      <c r="AA56" s="142"/>
      <c r="AB56" s="142"/>
      <c r="AC56" s="142"/>
      <c r="AD56" s="142"/>
      <c r="AE56" s="142"/>
      <c r="AF56" s="142"/>
      <c r="AG56" s="142" t="s">
        <v>96</v>
      </c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</row>
    <row r="57" spans="1:60" ht="20.399999999999999" outlineLevel="1">
      <c r="A57" s="134">
        <v>48</v>
      </c>
      <c r="B57" s="135" t="s">
        <v>195</v>
      </c>
      <c r="C57" s="136" t="s">
        <v>196</v>
      </c>
      <c r="D57" s="137" t="s">
        <v>94</v>
      </c>
      <c r="E57" s="138">
        <v>2</v>
      </c>
      <c r="F57" s="214">
        <v>0</v>
      </c>
      <c r="G57" s="139">
        <f t="shared" si="0"/>
        <v>0</v>
      </c>
      <c r="H57" s="214">
        <v>0</v>
      </c>
      <c r="I57" s="139">
        <f t="shared" si="1"/>
        <v>0</v>
      </c>
      <c r="J57" s="214">
        <v>0</v>
      </c>
      <c r="K57" s="139">
        <f t="shared" si="2"/>
        <v>0</v>
      </c>
      <c r="L57" s="139">
        <v>15</v>
      </c>
      <c r="M57" s="139">
        <f t="shared" si="3"/>
        <v>0</v>
      </c>
      <c r="N57" s="139">
        <v>6.8000000000000005E-2</v>
      </c>
      <c r="O57" s="139">
        <f t="shared" si="4"/>
        <v>0.14000000000000001</v>
      </c>
      <c r="P57" s="139">
        <v>0</v>
      </c>
      <c r="Q57" s="139">
        <f t="shared" si="5"/>
        <v>0</v>
      </c>
      <c r="R57" s="139"/>
      <c r="S57" s="139" t="s">
        <v>133</v>
      </c>
      <c r="T57" s="140" t="s">
        <v>109</v>
      </c>
      <c r="U57" s="141">
        <v>0</v>
      </c>
      <c r="V57" s="141">
        <f t="shared" si="6"/>
        <v>0</v>
      </c>
      <c r="W57" s="141"/>
      <c r="X57" s="142"/>
      <c r="Y57" s="212"/>
      <c r="Z57" s="212"/>
      <c r="AA57" s="142"/>
      <c r="AB57" s="142"/>
      <c r="AC57" s="142"/>
      <c r="AD57" s="142"/>
      <c r="AE57" s="142"/>
      <c r="AF57" s="142"/>
      <c r="AG57" s="142" t="s">
        <v>96</v>
      </c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</row>
    <row r="58" spans="1:60" ht="20.399999999999999" outlineLevel="1">
      <c r="A58" s="134">
        <v>49</v>
      </c>
      <c r="B58" s="135" t="s">
        <v>197</v>
      </c>
      <c r="C58" s="136" t="s">
        <v>198</v>
      </c>
      <c r="D58" s="137" t="s">
        <v>94</v>
      </c>
      <c r="E58" s="138">
        <v>10</v>
      </c>
      <c r="F58" s="214">
        <v>0</v>
      </c>
      <c r="G58" s="139">
        <f t="shared" si="0"/>
        <v>0</v>
      </c>
      <c r="H58" s="214">
        <v>0</v>
      </c>
      <c r="I58" s="139">
        <f t="shared" si="1"/>
        <v>0</v>
      </c>
      <c r="J58" s="214">
        <v>0</v>
      </c>
      <c r="K58" s="139">
        <f t="shared" si="2"/>
        <v>0</v>
      </c>
      <c r="L58" s="139">
        <v>15</v>
      </c>
      <c r="M58" s="139">
        <f t="shared" si="3"/>
        <v>0</v>
      </c>
      <c r="N58" s="139">
        <v>6.8000000000000005E-2</v>
      </c>
      <c r="O58" s="139">
        <f t="shared" si="4"/>
        <v>0.68</v>
      </c>
      <c r="P58" s="139">
        <v>0</v>
      </c>
      <c r="Q58" s="139">
        <f t="shared" si="5"/>
        <v>0</v>
      </c>
      <c r="R58" s="139"/>
      <c r="S58" s="139" t="s">
        <v>133</v>
      </c>
      <c r="T58" s="140" t="s">
        <v>109</v>
      </c>
      <c r="U58" s="141">
        <v>0</v>
      </c>
      <c r="V58" s="141">
        <f t="shared" si="6"/>
        <v>0</v>
      </c>
      <c r="W58" s="141"/>
      <c r="X58" s="142"/>
      <c r="Y58" s="212"/>
      <c r="Z58" s="212"/>
      <c r="AA58" s="142"/>
      <c r="AB58" s="142"/>
      <c r="AC58" s="142"/>
      <c r="AD58" s="142"/>
      <c r="AE58" s="142"/>
      <c r="AF58" s="142"/>
      <c r="AG58" s="142" t="s">
        <v>96</v>
      </c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</row>
    <row r="59" spans="1:60" outlineLevel="1">
      <c r="A59" s="134">
        <v>50</v>
      </c>
      <c r="B59" s="135" t="s">
        <v>199</v>
      </c>
      <c r="C59" s="136" t="s">
        <v>200</v>
      </c>
      <c r="D59" s="137" t="s">
        <v>94</v>
      </c>
      <c r="E59" s="138">
        <v>1</v>
      </c>
      <c r="F59" s="214">
        <v>0</v>
      </c>
      <c r="G59" s="139">
        <f t="shared" si="0"/>
        <v>0</v>
      </c>
      <c r="H59" s="214">
        <v>0</v>
      </c>
      <c r="I59" s="139">
        <f t="shared" si="1"/>
        <v>0</v>
      </c>
      <c r="J59" s="214">
        <v>0</v>
      </c>
      <c r="K59" s="139">
        <f t="shared" si="2"/>
        <v>0</v>
      </c>
      <c r="L59" s="139">
        <v>15</v>
      </c>
      <c r="M59" s="139">
        <f t="shared" si="3"/>
        <v>0</v>
      </c>
      <c r="N59" s="139">
        <v>0</v>
      </c>
      <c r="O59" s="139">
        <f t="shared" si="4"/>
        <v>0</v>
      </c>
      <c r="P59" s="139">
        <v>0</v>
      </c>
      <c r="Q59" s="139">
        <f t="shared" si="5"/>
        <v>0</v>
      </c>
      <c r="R59" s="139"/>
      <c r="S59" s="139" t="s">
        <v>133</v>
      </c>
      <c r="T59" s="140" t="s">
        <v>109</v>
      </c>
      <c r="U59" s="141">
        <v>0</v>
      </c>
      <c r="V59" s="141">
        <f t="shared" si="6"/>
        <v>0</v>
      </c>
      <c r="W59" s="141"/>
      <c r="X59" s="142"/>
      <c r="Y59" s="212"/>
      <c r="Z59" s="212"/>
      <c r="AA59" s="142"/>
      <c r="AB59" s="142"/>
      <c r="AC59" s="142"/>
      <c r="AD59" s="142"/>
      <c r="AE59" s="142"/>
      <c r="AF59" s="142"/>
      <c r="AG59" s="142" t="s">
        <v>96</v>
      </c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</row>
    <row r="60" spans="1:60" outlineLevel="1">
      <c r="A60" s="134">
        <v>51</v>
      </c>
      <c r="B60" s="135" t="s">
        <v>201</v>
      </c>
      <c r="C60" s="136" t="s">
        <v>202</v>
      </c>
      <c r="D60" s="137" t="s">
        <v>94</v>
      </c>
      <c r="E60" s="138">
        <v>1</v>
      </c>
      <c r="F60" s="214">
        <v>0</v>
      </c>
      <c r="G60" s="139">
        <f t="shared" si="0"/>
        <v>0</v>
      </c>
      <c r="H60" s="214">
        <v>0</v>
      </c>
      <c r="I60" s="139">
        <f t="shared" si="1"/>
        <v>0</v>
      </c>
      <c r="J60" s="214">
        <v>0</v>
      </c>
      <c r="K60" s="139">
        <f t="shared" si="2"/>
        <v>0</v>
      </c>
      <c r="L60" s="139">
        <v>15</v>
      </c>
      <c r="M60" s="139">
        <f t="shared" si="3"/>
        <v>0</v>
      </c>
      <c r="N60" s="139">
        <v>0</v>
      </c>
      <c r="O60" s="139">
        <f t="shared" si="4"/>
        <v>0</v>
      </c>
      <c r="P60" s="139">
        <v>0</v>
      </c>
      <c r="Q60" s="139">
        <f t="shared" si="5"/>
        <v>0</v>
      </c>
      <c r="R60" s="139"/>
      <c r="S60" s="139" t="s">
        <v>133</v>
      </c>
      <c r="T60" s="140" t="s">
        <v>109</v>
      </c>
      <c r="U60" s="141">
        <v>0</v>
      </c>
      <c r="V60" s="141">
        <f t="shared" si="6"/>
        <v>0</v>
      </c>
      <c r="W60" s="141"/>
      <c r="X60" s="142"/>
      <c r="Y60" s="212"/>
      <c r="Z60" s="212"/>
      <c r="AA60" s="142"/>
      <c r="AB60" s="142"/>
      <c r="AC60" s="142"/>
      <c r="AD60" s="142"/>
      <c r="AE60" s="142"/>
      <c r="AF60" s="142"/>
      <c r="AG60" s="142" t="s">
        <v>96</v>
      </c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</row>
    <row r="61" spans="1:60" outlineLevel="1">
      <c r="A61" s="134">
        <v>52</v>
      </c>
      <c r="B61" s="135" t="s">
        <v>203</v>
      </c>
      <c r="C61" s="136" t="s">
        <v>204</v>
      </c>
      <c r="D61" s="137" t="s">
        <v>205</v>
      </c>
      <c r="E61" s="138">
        <v>55</v>
      </c>
      <c r="F61" s="214">
        <v>0</v>
      </c>
      <c r="G61" s="139">
        <f t="shared" si="0"/>
        <v>0</v>
      </c>
      <c r="H61" s="214">
        <v>0</v>
      </c>
      <c r="I61" s="139">
        <f t="shared" si="1"/>
        <v>0</v>
      </c>
      <c r="J61" s="214">
        <v>0</v>
      </c>
      <c r="K61" s="139">
        <f t="shared" si="2"/>
        <v>0</v>
      </c>
      <c r="L61" s="139">
        <v>15</v>
      </c>
      <c r="M61" s="139">
        <f t="shared" si="3"/>
        <v>0</v>
      </c>
      <c r="N61" s="139">
        <v>0</v>
      </c>
      <c r="O61" s="139">
        <f t="shared" si="4"/>
        <v>0</v>
      </c>
      <c r="P61" s="139">
        <v>0</v>
      </c>
      <c r="Q61" s="139">
        <f t="shared" si="5"/>
        <v>0</v>
      </c>
      <c r="R61" s="139"/>
      <c r="S61" s="139" t="s">
        <v>133</v>
      </c>
      <c r="T61" s="140" t="s">
        <v>109</v>
      </c>
      <c r="U61" s="141">
        <v>0</v>
      </c>
      <c r="V61" s="141">
        <f t="shared" si="6"/>
        <v>0</v>
      </c>
      <c r="W61" s="141"/>
      <c r="X61" s="142"/>
      <c r="Y61" s="212"/>
      <c r="Z61" s="212"/>
      <c r="AA61" s="142"/>
      <c r="AB61" s="142"/>
      <c r="AC61" s="142"/>
      <c r="AD61" s="142"/>
      <c r="AE61" s="142"/>
      <c r="AF61" s="142"/>
      <c r="AG61" s="142" t="s">
        <v>96</v>
      </c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</row>
    <row r="62" spans="1:60" outlineLevel="1">
      <c r="A62" s="134">
        <v>53</v>
      </c>
      <c r="B62" s="135" t="s">
        <v>206</v>
      </c>
      <c r="C62" s="136" t="s">
        <v>207</v>
      </c>
      <c r="D62" s="137" t="s">
        <v>94</v>
      </c>
      <c r="E62" s="138">
        <v>1</v>
      </c>
      <c r="F62" s="214">
        <v>0</v>
      </c>
      <c r="G62" s="139">
        <f t="shared" si="0"/>
        <v>0</v>
      </c>
      <c r="H62" s="214">
        <v>0</v>
      </c>
      <c r="I62" s="139">
        <f t="shared" si="1"/>
        <v>0</v>
      </c>
      <c r="J62" s="214">
        <v>0</v>
      </c>
      <c r="K62" s="139">
        <f t="shared" si="2"/>
        <v>0</v>
      </c>
      <c r="L62" s="139">
        <v>15</v>
      </c>
      <c r="M62" s="139">
        <f t="shared" si="3"/>
        <v>0</v>
      </c>
      <c r="N62" s="139">
        <v>6.8000000000000005E-2</v>
      </c>
      <c r="O62" s="139">
        <f t="shared" si="4"/>
        <v>7.0000000000000007E-2</v>
      </c>
      <c r="P62" s="139">
        <v>0</v>
      </c>
      <c r="Q62" s="139">
        <f t="shared" si="5"/>
        <v>0</v>
      </c>
      <c r="R62" s="139"/>
      <c r="S62" s="139" t="s">
        <v>133</v>
      </c>
      <c r="T62" s="140" t="s">
        <v>109</v>
      </c>
      <c r="U62" s="141">
        <v>0</v>
      </c>
      <c r="V62" s="141">
        <f t="shared" si="6"/>
        <v>0</v>
      </c>
      <c r="W62" s="141"/>
      <c r="X62" s="142"/>
      <c r="Y62" s="212"/>
      <c r="Z62" s="212"/>
      <c r="AA62" s="142"/>
      <c r="AB62" s="142"/>
      <c r="AC62" s="142"/>
      <c r="AD62" s="142"/>
      <c r="AE62" s="142"/>
      <c r="AF62" s="142"/>
      <c r="AG62" s="142" t="s">
        <v>96</v>
      </c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</row>
    <row r="63" spans="1:60" outlineLevel="1">
      <c r="A63" s="134">
        <v>54</v>
      </c>
      <c r="B63" s="135" t="s">
        <v>208</v>
      </c>
      <c r="C63" s="136" t="s">
        <v>209</v>
      </c>
      <c r="D63" s="137" t="s">
        <v>94</v>
      </c>
      <c r="E63" s="138">
        <v>1</v>
      </c>
      <c r="F63" s="214">
        <v>0</v>
      </c>
      <c r="G63" s="139">
        <f t="shared" si="0"/>
        <v>0</v>
      </c>
      <c r="H63" s="214">
        <v>0</v>
      </c>
      <c r="I63" s="139">
        <f t="shared" si="1"/>
        <v>0</v>
      </c>
      <c r="J63" s="214">
        <v>0</v>
      </c>
      <c r="K63" s="139">
        <f t="shared" si="2"/>
        <v>0</v>
      </c>
      <c r="L63" s="139">
        <v>15</v>
      </c>
      <c r="M63" s="139">
        <f t="shared" si="3"/>
        <v>0</v>
      </c>
      <c r="N63" s="139">
        <v>6.8000000000000005E-2</v>
      </c>
      <c r="O63" s="139">
        <f t="shared" si="4"/>
        <v>7.0000000000000007E-2</v>
      </c>
      <c r="P63" s="139">
        <v>0</v>
      </c>
      <c r="Q63" s="139">
        <f t="shared" si="5"/>
        <v>0</v>
      </c>
      <c r="R63" s="139"/>
      <c r="S63" s="139" t="s">
        <v>133</v>
      </c>
      <c r="T63" s="140" t="s">
        <v>109</v>
      </c>
      <c r="U63" s="141">
        <v>0</v>
      </c>
      <c r="V63" s="141">
        <f t="shared" si="6"/>
        <v>0</v>
      </c>
      <c r="W63" s="141"/>
      <c r="X63" s="142"/>
      <c r="Y63" s="212"/>
      <c r="Z63" s="212"/>
      <c r="AA63" s="142"/>
      <c r="AB63" s="142"/>
      <c r="AC63" s="142"/>
      <c r="AD63" s="142"/>
      <c r="AE63" s="142"/>
      <c r="AF63" s="142"/>
      <c r="AG63" s="142" t="s">
        <v>96</v>
      </c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</row>
    <row r="64" spans="1:60" outlineLevel="1">
      <c r="A64" s="134">
        <v>55</v>
      </c>
      <c r="B64" s="135" t="s">
        <v>210</v>
      </c>
      <c r="C64" s="136" t="s">
        <v>211</v>
      </c>
      <c r="D64" s="137" t="s">
        <v>94</v>
      </c>
      <c r="E64" s="138">
        <v>1</v>
      </c>
      <c r="F64" s="214">
        <v>0</v>
      </c>
      <c r="G64" s="139">
        <f t="shared" si="0"/>
        <v>0</v>
      </c>
      <c r="H64" s="214">
        <v>0</v>
      </c>
      <c r="I64" s="139">
        <f t="shared" si="1"/>
        <v>0</v>
      </c>
      <c r="J64" s="214">
        <v>0</v>
      </c>
      <c r="K64" s="139">
        <f t="shared" si="2"/>
        <v>0</v>
      </c>
      <c r="L64" s="139">
        <v>15</v>
      </c>
      <c r="M64" s="139">
        <f t="shared" si="3"/>
        <v>0</v>
      </c>
      <c r="N64" s="139">
        <v>6.8000000000000005E-2</v>
      </c>
      <c r="O64" s="139">
        <f t="shared" si="4"/>
        <v>7.0000000000000007E-2</v>
      </c>
      <c r="P64" s="139">
        <v>0</v>
      </c>
      <c r="Q64" s="139">
        <f t="shared" si="5"/>
        <v>0</v>
      </c>
      <c r="R64" s="139"/>
      <c r="S64" s="139" t="s">
        <v>133</v>
      </c>
      <c r="T64" s="140" t="s">
        <v>109</v>
      </c>
      <c r="U64" s="141">
        <v>0</v>
      </c>
      <c r="V64" s="141">
        <f t="shared" si="6"/>
        <v>0</v>
      </c>
      <c r="W64" s="141"/>
      <c r="X64" s="142"/>
      <c r="Y64" s="212"/>
      <c r="Z64" s="212"/>
      <c r="AA64" s="212"/>
      <c r="AB64" s="142"/>
      <c r="AC64" s="142"/>
      <c r="AD64" s="142"/>
      <c r="AE64" s="142"/>
      <c r="AF64" s="142"/>
      <c r="AG64" s="142" t="s">
        <v>96</v>
      </c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</row>
    <row r="65" spans="1:60" outlineLevel="1">
      <c r="A65" s="134">
        <v>56</v>
      </c>
      <c r="B65" s="135" t="s">
        <v>212</v>
      </c>
      <c r="C65" s="136" t="s">
        <v>213</v>
      </c>
      <c r="D65" s="137" t="s">
        <v>94</v>
      </c>
      <c r="E65" s="138">
        <v>2</v>
      </c>
      <c r="F65" s="214">
        <v>0</v>
      </c>
      <c r="G65" s="139">
        <f t="shared" si="0"/>
        <v>0</v>
      </c>
      <c r="H65" s="214">
        <v>0</v>
      </c>
      <c r="I65" s="139">
        <f t="shared" si="1"/>
        <v>0</v>
      </c>
      <c r="J65" s="214">
        <v>0</v>
      </c>
      <c r="K65" s="139">
        <f t="shared" si="2"/>
        <v>0</v>
      </c>
      <c r="L65" s="139">
        <v>15</v>
      </c>
      <c r="M65" s="139">
        <f t="shared" si="3"/>
        <v>0</v>
      </c>
      <c r="N65" s="139">
        <v>6.8000000000000005E-2</v>
      </c>
      <c r="O65" s="139">
        <f t="shared" si="4"/>
        <v>0.14000000000000001</v>
      </c>
      <c r="P65" s="139">
        <v>0</v>
      </c>
      <c r="Q65" s="139">
        <f t="shared" si="5"/>
        <v>0</v>
      </c>
      <c r="R65" s="139"/>
      <c r="S65" s="139" t="s">
        <v>133</v>
      </c>
      <c r="T65" s="140" t="s">
        <v>109</v>
      </c>
      <c r="U65" s="141">
        <v>0</v>
      </c>
      <c r="V65" s="141">
        <f t="shared" si="6"/>
        <v>0</v>
      </c>
      <c r="W65" s="141"/>
      <c r="X65" s="142"/>
      <c r="Y65" s="212"/>
      <c r="Z65" s="212"/>
      <c r="AA65" s="212"/>
      <c r="AB65" s="142"/>
      <c r="AC65" s="142"/>
      <c r="AD65" s="142"/>
      <c r="AE65" s="142"/>
      <c r="AF65" s="142"/>
      <c r="AG65" s="142" t="s">
        <v>96</v>
      </c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</row>
    <row r="66" spans="1:60" outlineLevel="1">
      <c r="A66" s="134">
        <v>57</v>
      </c>
      <c r="B66" s="135" t="s">
        <v>214</v>
      </c>
      <c r="C66" s="136" t="s">
        <v>215</v>
      </c>
      <c r="D66" s="137" t="s">
        <v>94</v>
      </c>
      <c r="E66" s="138">
        <v>2</v>
      </c>
      <c r="F66" s="214">
        <v>0</v>
      </c>
      <c r="G66" s="139">
        <f t="shared" si="0"/>
        <v>0</v>
      </c>
      <c r="H66" s="214">
        <v>0</v>
      </c>
      <c r="I66" s="139">
        <f t="shared" si="1"/>
        <v>0</v>
      </c>
      <c r="J66" s="214">
        <v>0</v>
      </c>
      <c r="K66" s="139">
        <f t="shared" si="2"/>
        <v>0</v>
      </c>
      <c r="L66" s="139">
        <v>15</v>
      </c>
      <c r="M66" s="139">
        <f t="shared" si="3"/>
        <v>0</v>
      </c>
      <c r="N66" s="139">
        <v>6.8000000000000005E-2</v>
      </c>
      <c r="O66" s="139">
        <f t="shared" si="4"/>
        <v>0.14000000000000001</v>
      </c>
      <c r="P66" s="139">
        <v>0</v>
      </c>
      <c r="Q66" s="139">
        <f t="shared" si="5"/>
        <v>0</v>
      </c>
      <c r="R66" s="139"/>
      <c r="S66" s="139" t="s">
        <v>133</v>
      </c>
      <c r="T66" s="140" t="s">
        <v>109</v>
      </c>
      <c r="U66" s="141">
        <v>0</v>
      </c>
      <c r="V66" s="141">
        <f t="shared" si="6"/>
        <v>0</v>
      </c>
      <c r="W66" s="141"/>
      <c r="X66" s="142"/>
      <c r="Y66" s="212"/>
      <c r="Z66" s="212"/>
      <c r="AA66" s="212"/>
      <c r="AB66" s="142"/>
      <c r="AC66" s="142"/>
      <c r="AD66" s="142"/>
      <c r="AE66" s="142"/>
      <c r="AF66" s="142"/>
      <c r="AG66" s="142" t="s">
        <v>96</v>
      </c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2"/>
      <c r="BB66" s="142"/>
      <c r="BC66" s="142"/>
      <c r="BD66" s="142"/>
      <c r="BE66" s="142"/>
      <c r="BF66" s="142"/>
      <c r="BG66" s="142"/>
      <c r="BH66" s="142"/>
    </row>
    <row r="67" spans="1:60" ht="20.399999999999999" outlineLevel="1">
      <c r="A67" s="134">
        <v>58</v>
      </c>
      <c r="B67" s="135" t="s">
        <v>216</v>
      </c>
      <c r="C67" s="136" t="s">
        <v>217</v>
      </c>
      <c r="D67" s="137" t="s">
        <v>94</v>
      </c>
      <c r="E67" s="138">
        <v>1</v>
      </c>
      <c r="F67" s="214">
        <v>0</v>
      </c>
      <c r="G67" s="139">
        <f t="shared" si="0"/>
        <v>0</v>
      </c>
      <c r="H67" s="214">
        <v>0</v>
      </c>
      <c r="I67" s="139">
        <f t="shared" si="1"/>
        <v>0</v>
      </c>
      <c r="J67" s="214">
        <v>0</v>
      </c>
      <c r="K67" s="139">
        <f t="shared" si="2"/>
        <v>0</v>
      </c>
      <c r="L67" s="139">
        <v>15</v>
      </c>
      <c r="M67" s="139">
        <f t="shared" si="3"/>
        <v>0</v>
      </c>
      <c r="N67" s="139">
        <v>6.8000000000000005E-2</v>
      </c>
      <c r="O67" s="139">
        <f t="shared" si="4"/>
        <v>7.0000000000000007E-2</v>
      </c>
      <c r="P67" s="139">
        <v>0</v>
      </c>
      <c r="Q67" s="139">
        <f t="shared" si="5"/>
        <v>0</v>
      </c>
      <c r="R67" s="139"/>
      <c r="S67" s="139" t="s">
        <v>133</v>
      </c>
      <c r="T67" s="140" t="s">
        <v>109</v>
      </c>
      <c r="U67" s="141">
        <v>0</v>
      </c>
      <c r="V67" s="141">
        <f t="shared" si="6"/>
        <v>0</v>
      </c>
      <c r="W67" s="141"/>
      <c r="X67" s="142"/>
      <c r="Y67" s="212"/>
      <c r="Z67" s="212"/>
      <c r="AA67" s="142"/>
      <c r="AB67" s="142"/>
      <c r="AC67" s="142"/>
      <c r="AD67" s="142"/>
      <c r="AE67" s="142"/>
      <c r="AF67" s="142"/>
      <c r="AG67" s="142" t="s">
        <v>96</v>
      </c>
      <c r="AH67" s="142"/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2"/>
      <c r="BB67" s="142"/>
      <c r="BC67" s="142"/>
      <c r="BD67" s="142"/>
      <c r="BE67" s="142"/>
      <c r="BF67" s="142"/>
      <c r="BG67" s="142"/>
      <c r="BH67" s="142"/>
    </row>
    <row r="68" spans="1:60" outlineLevel="1">
      <c r="A68" s="134">
        <v>59</v>
      </c>
      <c r="B68" s="135" t="s">
        <v>218</v>
      </c>
      <c r="C68" s="136" t="s">
        <v>219</v>
      </c>
      <c r="D68" s="137" t="s">
        <v>94</v>
      </c>
      <c r="E68" s="138">
        <v>1</v>
      </c>
      <c r="F68" s="214">
        <v>0</v>
      </c>
      <c r="G68" s="139">
        <f t="shared" si="0"/>
        <v>0</v>
      </c>
      <c r="H68" s="214">
        <v>0</v>
      </c>
      <c r="I68" s="139">
        <f t="shared" si="1"/>
        <v>0</v>
      </c>
      <c r="J68" s="214">
        <v>0</v>
      </c>
      <c r="K68" s="139">
        <f t="shared" si="2"/>
        <v>0</v>
      </c>
      <c r="L68" s="139">
        <v>15</v>
      </c>
      <c r="M68" s="139">
        <f t="shared" si="3"/>
        <v>0</v>
      </c>
      <c r="N68" s="139">
        <v>6.8000000000000005E-2</v>
      </c>
      <c r="O68" s="139">
        <f t="shared" si="4"/>
        <v>7.0000000000000007E-2</v>
      </c>
      <c r="P68" s="139">
        <v>0</v>
      </c>
      <c r="Q68" s="139">
        <f t="shared" si="5"/>
        <v>0</v>
      </c>
      <c r="R68" s="139"/>
      <c r="S68" s="139" t="s">
        <v>133</v>
      </c>
      <c r="T68" s="140" t="s">
        <v>109</v>
      </c>
      <c r="U68" s="141">
        <v>0</v>
      </c>
      <c r="V68" s="141">
        <f t="shared" si="6"/>
        <v>0</v>
      </c>
      <c r="W68" s="141"/>
      <c r="X68" s="142"/>
      <c r="Y68" s="212"/>
      <c r="Z68" s="212"/>
      <c r="AA68" s="142"/>
      <c r="AB68" s="142"/>
      <c r="AC68" s="142"/>
      <c r="AD68" s="142"/>
      <c r="AE68" s="142"/>
      <c r="AF68" s="142"/>
      <c r="AG68" s="142" t="s">
        <v>96</v>
      </c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</row>
    <row r="69" spans="1:60" outlineLevel="1">
      <c r="A69" s="134">
        <v>60</v>
      </c>
      <c r="B69" s="135" t="s">
        <v>220</v>
      </c>
      <c r="C69" s="136" t="s">
        <v>221</v>
      </c>
      <c r="D69" s="137" t="s">
        <v>94</v>
      </c>
      <c r="E69" s="138">
        <v>1</v>
      </c>
      <c r="F69" s="214">
        <v>0</v>
      </c>
      <c r="G69" s="139">
        <f t="shared" si="0"/>
        <v>0</v>
      </c>
      <c r="H69" s="214">
        <v>0</v>
      </c>
      <c r="I69" s="139">
        <f t="shared" si="1"/>
        <v>0</v>
      </c>
      <c r="J69" s="214">
        <v>0</v>
      </c>
      <c r="K69" s="139">
        <f t="shared" si="2"/>
        <v>0</v>
      </c>
      <c r="L69" s="139">
        <v>15</v>
      </c>
      <c r="M69" s="139">
        <f t="shared" si="3"/>
        <v>0</v>
      </c>
      <c r="N69" s="139">
        <v>0</v>
      </c>
      <c r="O69" s="139">
        <f t="shared" si="4"/>
        <v>0</v>
      </c>
      <c r="P69" s="139">
        <v>0</v>
      </c>
      <c r="Q69" s="139">
        <f t="shared" si="5"/>
        <v>0</v>
      </c>
      <c r="R69" s="139"/>
      <c r="S69" s="139" t="s">
        <v>133</v>
      </c>
      <c r="T69" s="140" t="s">
        <v>109</v>
      </c>
      <c r="U69" s="141">
        <v>0</v>
      </c>
      <c r="V69" s="141">
        <f t="shared" si="6"/>
        <v>0</v>
      </c>
      <c r="W69" s="141"/>
      <c r="X69" s="142"/>
      <c r="Y69" s="212"/>
      <c r="Z69" s="212"/>
      <c r="AA69" s="142"/>
      <c r="AB69" s="142"/>
      <c r="AC69" s="142"/>
      <c r="AD69" s="142"/>
      <c r="AE69" s="142"/>
      <c r="AF69" s="142"/>
      <c r="AG69" s="142" t="s">
        <v>96</v>
      </c>
      <c r="AH69" s="142"/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  <c r="BH69" s="142"/>
    </row>
    <row r="70" spans="1:60" outlineLevel="1">
      <c r="A70" s="134">
        <v>61</v>
      </c>
      <c r="B70" s="135" t="s">
        <v>222</v>
      </c>
      <c r="C70" s="136" t="s">
        <v>223</v>
      </c>
      <c r="D70" s="137" t="s">
        <v>94</v>
      </c>
      <c r="E70" s="138">
        <v>1</v>
      </c>
      <c r="F70" s="214">
        <v>0</v>
      </c>
      <c r="G70" s="139">
        <f t="shared" si="0"/>
        <v>0</v>
      </c>
      <c r="H70" s="214">
        <v>0</v>
      </c>
      <c r="I70" s="139">
        <f t="shared" si="1"/>
        <v>0</v>
      </c>
      <c r="J70" s="214">
        <v>0</v>
      </c>
      <c r="K70" s="139">
        <f t="shared" si="2"/>
        <v>0</v>
      </c>
      <c r="L70" s="139">
        <v>15</v>
      </c>
      <c r="M70" s="139">
        <f t="shared" si="3"/>
        <v>0</v>
      </c>
      <c r="N70" s="139">
        <v>0</v>
      </c>
      <c r="O70" s="139">
        <f t="shared" si="4"/>
        <v>0</v>
      </c>
      <c r="P70" s="139">
        <v>0</v>
      </c>
      <c r="Q70" s="139">
        <f t="shared" si="5"/>
        <v>0</v>
      </c>
      <c r="R70" s="139"/>
      <c r="S70" s="139" t="s">
        <v>133</v>
      </c>
      <c r="T70" s="140" t="s">
        <v>109</v>
      </c>
      <c r="U70" s="141">
        <v>0</v>
      </c>
      <c r="V70" s="141">
        <f t="shared" si="6"/>
        <v>0</v>
      </c>
      <c r="W70" s="141"/>
      <c r="X70" s="142"/>
      <c r="Y70" s="212"/>
      <c r="Z70" s="212"/>
      <c r="AA70" s="142"/>
      <c r="AB70" s="142"/>
      <c r="AC70" s="142"/>
      <c r="AD70" s="142"/>
      <c r="AE70" s="142"/>
      <c r="AF70" s="142"/>
      <c r="AG70" s="142" t="s">
        <v>96</v>
      </c>
      <c r="AH70" s="142"/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  <c r="BH70" s="142"/>
    </row>
    <row r="71" spans="1:60" ht="20.399999999999999" outlineLevel="1">
      <c r="A71" s="134">
        <v>62</v>
      </c>
      <c r="B71" s="135" t="s">
        <v>224</v>
      </c>
      <c r="C71" s="136" t="s">
        <v>225</v>
      </c>
      <c r="D71" s="137" t="s">
        <v>192</v>
      </c>
      <c r="E71" s="138">
        <v>1</v>
      </c>
      <c r="F71" s="214">
        <v>0</v>
      </c>
      <c r="G71" s="139">
        <f t="shared" si="0"/>
        <v>0</v>
      </c>
      <c r="H71" s="214">
        <v>0</v>
      </c>
      <c r="I71" s="139">
        <f t="shared" si="1"/>
        <v>0</v>
      </c>
      <c r="J71" s="214">
        <v>0</v>
      </c>
      <c r="K71" s="139">
        <f t="shared" si="2"/>
        <v>0</v>
      </c>
      <c r="L71" s="139">
        <v>15</v>
      </c>
      <c r="M71" s="139">
        <f t="shared" si="3"/>
        <v>0</v>
      </c>
      <c r="N71" s="139">
        <v>0</v>
      </c>
      <c r="O71" s="139">
        <f t="shared" si="4"/>
        <v>0</v>
      </c>
      <c r="P71" s="139">
        <v>0</v>
      </c>
      <c r="Q71" s="139">
        <f t="shared" si="5"/>
        <v>0</v>
      </c>
      <c r="R71" s="139"/>
      <c r="S71" s="139" t="s">
        <v>133</v>
      </c>
      <c r="T71" s="140" t="s">
        <v>109</v>
      </c>
      <c r="U71" s="141">
        <v>0</v>
      </c>
      <c r="V71" s="141">
        <f t="shared" si="6"/>
        <v>0</v>
      </c>
      <c r="W71" s="141"/>
      <c r="X71" s="142"/>
      <c r="Y71" s="212"/>
      <c r="Z71" s="212"/>
      <c r="AA71" s="142"/>
      <c r="AB71" s="142"/>
      <c r="AC71" s="142"/>
      <c r="AD71" s="142"/>
      <c r="AE71" s="142"/>
      <c r="AF71" s="142"/>
      <c r="AG71" s="142" t="s">
        <v>96</v>
      </c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</row>
    <row r="72" spans="1:60" outlineLevel="1">
      <c r="A72" s="144">
        <v>66</v>
      </c>
      <c r="B72" s="145" t="s">
        <v>226</v>
      </c>
      <c r="C72" s="146" t="s">
        <v>227</v>
      </c>
      <c r="D72" s="147" t="s">
        <v>192</v>
      </c>
      <c r="E72" s="148">
        <v>1</v>
      </c>
      <c r="F72" s="215">
        <v>0</v>
      </c>
      <c r="G72" s="139">
        <f t="shared" si="0"/>
        <v>0</v>
      </c>
      <c r="H72" s="215">
        <v>0</v>
      </c>
      <c r="I72" s="149">
        <f t="shared" si="1"/>
        <v>0</v>
      </c>
      <c r="J72" s="215">
        <v>0</v>
      </c>
      <c r="K72" s="149">
        <f t="shared" si="2"/>
        <v>0</v>
      </c>
      <c r="L72" s="139">
        <v>15</v>
      </c>
      <c r="M72" s="139">
        <f t="shared" si="3"/>
        <v>0</v>
      </c>
      <c r="N72" s="149"/>
      <c r="O72" s="149"/>
      <c r="P72" s="149"/>
      <c r="Q72" s="149"/>
      <c r="R72" s="149"/>
      <c r="S72" s="149"/>
      <c r="T72" s="140" t="s">
        <v>109</v>
      </c>
      <c r="U72" s="141"/>
      <c r="V72" s="141"/>
      <c r="W72" s="141"/>
      <c r="X72" s="142"/>
      <c r="Y72" s="212"/>
      <c r="Z72" s="21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</row>
    <row r="73" spans="1:60" s="202" customFormat="1">
      <c r="A73" s="226" t="s">
        <v>90</v>
      </c>
      <c r="B73" s="227" t="s">
        <v>55</v>
      </c>
      <c r="C73" s="228" t="s">
        <v>56</v>
      </c>
      <c r="D73" s="229"/>
      <c r="E73" s="230"/>
      <c r="F73" s="231"/>
      <c r="G73" s="231">
        <f>SUMIF(AG74:AG75,"&lt;&gt;NOR",G74:G75)</f>
        <v>0</v>
      </c>
      <c r="H73" s="231"/>
      <c r="I73" s="231">
        <f>SUM(I74:I75)</f>
        <v>0</v>
      </c>
      <c r="J73" s="231"/>
      <c r="K73" s="231">
        <f>SUM(K74:K75)</f>
        <v>0</v>
      </c>
      <c r="L73" s="231"/>
      <c r="M73" s="231">
        <f>SUM(M74:M75)</f>
        <v>0</v>
      </c>
      <c r="N73" s="231"/>
      <c r="O73" s="231">
        <f>SUM(O74:O75)</f>
        <v>0</v>
      </c>
      <c r="P73" s="231"/>
      <c r="Q73" s="231">
        <f>SUM(Q74:Q75)</f>
        <v>0</v>
      </c>
      <c r="R73" s="231"/>
      <c r="S73" s="231"/>
      <c r="T73" s="232"/>
      <c r="U73" s="235"/>
      <c r="V73" s="235">
        <f>SUM(V74:V75)</f>
        <v>1</v>
      </c>
      <c r="W73" s="235"/>
      <c r="X73" s="143"/>
      <c r="Y73" s="236"/>
      <c r="Z73" s="236"/>
      <c r="AG73" s="202" t="s">
        <v>91</v>
      </c>
    </row>
    <row r="74" spans="1:60" outlineLevel="1">
      <c r="A74" s="134">
        <v>63</v>
      </c>
      <c r="B74" s="135" t="s">
        <v>228</v>
      </c>
      <c r="C74" s="136" t="s">
        <v>229</v>
      </c>
      <c r="D74" s="137" t="s">
        <v>192</v>
      </c>
      <c r="E74" s="138">
        <v>1</v>
      </c>
      <c r="F74" s="214">
        <v>0</v>
      </c>
      <c r="G74" s="139">
        <f>ROUND(E74*F74,2)</f>
        <v>0</v>
      </c>
      <c r="H74" s="214">
        <v>0</v>
      </c>
      <c r="I74" s="139">
        <f>ROUND(E74*H74,2)</f>
        <v>0</v>
      </c>
      <c r="J74" s="214">
        <v>0</v>
      </c>
      <c r="K74" s="139">
        <f>ROUND(E74*J74,2)</f>
        <v>0</v>
      </c>
      <c r="L74" s="139">
        <v>15</v>
      </c>
      <c r="M74" s="139">
        <f>G74*(1+L74/100)</f>
        <v>0</v>
      </c>
      <c r="N74" s="139">
        <v>0</v>
      </c>
      <c r="O74" s="139">
        <f>ROUND(E74*N74,2)</f>
        <v>0</v>
      </c>
      <c r="P74" s="139">
        <v>0</v>
      </c>
      <c r="Q74" s="139">
        <f>ROUND(E74*P74,2)</f>
        <v>0</v>
      </c>
      <c r="R74" s="139"/>
      <c r="S74" s="139" t="s">
        <v>95</v>
      </c>
      <c r="T74" s="140" t="s">
        <v>109</v>
      </c>
      <c r="U74" s="141">
        <v>1</v>
      </c>
      <c r="V74" s="141">
        <f>ROUND(E74*U74,2)</f>
        <v>1</v>
      </c>
      <c r="W74" s="141"/>
      <c r="X74" s="142"/>
      <c r="Y74" s="212"/>
      <c r="Z74" s="212"/>
      <c r="AA74" s="142"/>
      <c r="AB74" s="142"/>
      <c r="AC74" s="142"/>
      <c r="AD74" s="142"/>
      <c r="AE74" s="142"/>
      <c r="AF74" s="142"/>
      <c r="AG74" s="142" t="s">
        <v>96</v>
      </c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</row>
    <row r="75" spans="1:60" ht="20.399999999999999" outlineLevel="1">
      <c r="A75" s="134">
        <v>64</v>
      </c>
      <c r="B75" s="135" t="s">
        <v>230</v>
      </c>
      <c r="C75" s="136" t="s">
        <v>231</v>
      </c>
      <c r="D75" s="137" t="s">
        <v>192</v>
      </c>
      <c r="E75" s="138">
        <v>1</v>
      </c>
      <c r="F75" s="214">
        <v>0</v>
      </c>
      <c r="G75" s="139">
        <f>ROUND(E75*F75,2)</f>
        <v>0</v>
      </c>
      <c r="H75" s="214">
        <v>0</v>
      </c>
      <c r="I75" s="139">
        <f>ROUND(E75*H75,2)</f>
        <v>0</v>
      </c>
      <c r="J75" s="214">
        <v>0</v>
      </c>
      <c r="K75" s="139">
        <f>ROUND(E75*J75,2)</f>
        <v>0</v>
      </c>
      <c r="L75" s="139">
        <v>15</v>
      </c>
      <c r="M75" s="139">
        <f>G75*(1+L75/100)</f>
        <v>0</v>
      </c>
      <c r="N75" s="139">
        <v>0</v>
      </c>
      <c r="O75" s="139">
        <f>ROUND(E75*N75,2)</f>
        <v>0</v>
      </c>
      <c r="P75" s="139">
        <v>0</v>
      </c>
      <c r="Q75" s="139">
        <f>ROUND(E75*P75,2)</f>
        <v>0</v>
      </c>
      <c r="R75" s="139"/>
      <c r="S75" s="139" t="s">
        <v>133</v>
      </c>
      <c r="T75" s="140" t="s">
        <v>109</v>
      </c>
      <c r="U75" s="141">
        <v>0</v>
      </c>
      <c r="V75" s="141">
        <f>ROUND(E75*U75,2)</f>
        <v>0</v>
      </c>
      <c r="W75" s="141"/>
      <c r="X75" s="142"/>
      <c r="Y75" s="212"/>
      <c r="Z75" s="212"/>
      <c r="AA75" s="142"/>
      <c r="AB75" s="142"/>
      <c r="AC75" s="142"/>
      <c r="AD75" s="142"/>
      <c r="AE75" s="142"/>
      <c r="AF75" s="142"/>
      <c r="AG75" s="142" t="s">
        <v>96</v>
      </c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2"/>
      <c r="BB75" s="142"/>
      <c r="BC75" s="142"/>
      <c r="BD75" s="142"/>
      <c r="BE75" s="142"/>
      <c r="BF75" s="142"/>
      <c r="BG75" s="142"/>
      <c r="BH75" s="142"/>
    </row>
    <row r="76" spans="1:60" s="202" customFormat="1">
      <c r="A76" s="226" t="s">
        <v>90</v>
      </c>
      <c r="B76" s="227" t="s">
        <v>57</v>
      </c>
      <c r="C76" s="228" t="s">
        <v>58</v>
      </c>
      <c r="D76" s="229"/>
      <c r="E76" s="230"/>
      <c r="F76" s="231"/>
      <c r="G76" s="231">
        <f>SUMIF(AG77:AG77,"&lt;&gt;NOR",G77:G77)</f>
        <v>0</v>
      </c>
      <c r="H76" s="231"/>
      <c r="I76" s="231">
        <f>SUM(I77:I77)</f>
        <v>0</v>
      </c>
      <c r="J76" s="231"/>
      <c r="K76" s="231">
        <f>SUM(K77:K77)</f>
        <v>0</v>
      </c>
      <c r="L76" s="231"/>
      <c r="M76" s="231">
        <f>SUM(M77:M77)</f>
        <v>0</v>
      </c>
      <c r="N76" s="231"/>
      <c r="O76" s="231">
        <f>SUM(O77:O77)</f>
        <v>0</v>
      </c>
      <c r="P76" s="231"/>
      <c r="Q76" s="231">
        <f>SUM(Q77:Q77)</f>
        <v>0</v>
      </c>
      <c r="R76" s="231"/>
      <c r="S76" s="231"/>
      <c r="T76" s="232"/>
      <c r="U76" s="235"/>
      <c r="V76" s="235">
        <f>SUM(V77:V77)</f>
        <v>0.49</v>
      </c>
      <c r="W76" s="235"/>
      <c r="X76" s="143"/>
      <c r="Y76" s="236"/>
      <c r="Z76" s="236"/>
      <c r="AG76" s="202" t="s">
        <v>91</v>
      </c>
    </row>
    <row r="77" spans="1:60" ht="20.399999999999999" outlineLevel="1">
      <c r="A77" s="150">
        <v>65</v>
      </c>
      <c r="B77" s="151" t="s">
        <v>232</v>
      </c>
      <c r="C77" s="152" t="s">
        <v>233</v>
      </c>
      <c r="D77" s="153" t="s">
        <v>192</v>
      </c>
      <c r="E77" s="154">
        <v>1</v>
      </c>
      <c r="F77" s="213">
        <v>0</v>
      </c>
      <c r="G77" s="155">
        <f>ROUND(E77*F77,2)</f>
        <v>0</v>
      </c>
      <c r="H77" s="213">
        <v>0</v>
      </c>
      <c r="I77" s="155">
        <f>ROUND(E77*H77,2)</f>
        <v>0</v>
      </c>
      <c r="J77" s="213">
        <v>0</v>
      </c>
      <c r="K77" s="155">
        <f>ROUND(E77*J77,2)</f>
        <v>0</v>
      </c>
      <c r="L77" s="155">
        <v>15</v>
      </c>
      <c r="M77" s="155">
        <f>G77*(1+L77/100)</f>
        <v>0</v>
      </c>
      <c r="N77" s="155">
        <v>0</v>
      </c>
      <c r="O77" s="155">
        <f>ROUND(E77*N77,2)</f>
        <v>0</v>
      </c>
      <c r="P77" s="155">
        <v>0</v>
      </c>
      <c r="Q77" s="155">
        <f>ROUND(E77*P77,2)</f>
        <v>0</v>
      </c>
      <c r="R77" s="155"/>
      <c r="S77" s="155" t="s">
        <v>95</v>
      </c>
      <c r="T77" s="156" t="s">
        <v>109</v>
      </c>
      <c r="U77" s="141">
        <v>0.49000000000000005</v>
      </c>
      <c r="V77" s="141">
        <f>ROUND(E77*U77,2)</f>
        <v>0.49</v>
      </c>
      <c r="W77" s="141"/>
      <c r="X77" s="142"/>
      <c r="Y77" s="212"/>
      <c r="Z77" s="212"/>
      <c r="AA77" s="142"/>
      <c r="AB77" s="142"/>
      <c r="AC77" s="142"/>
      <c r="AD77" s="142"/>
      <c r="AE77" s="142"/>
      <c r="AF77" s="142"/>
      <c r="AG77" s="142" t="s">
        <v>96</v>
      </c>
      <c r="AH77" s="142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</row>
    <row r="78" spans="1:60">
      <c r="A78" s="121"/>
      <c r="B78" s="124"/>
      <c r="C78" s="157"/>
      <c r="D78" s="126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AE78" s="2">
        <v>15</v>
      </c>
      <c r="AF78" s="2">
        <v>21</v>
      </c>
    </row>
    <row r="79" spans="1:60">
      <c r="A79" s="304" t="s">
        <v>234</v>
      </c>
      <c r="B79" s="305"/>
      <c r="C79" s="305"/>
      <c r="D79" s="305"/>
      <c r="E79" s="305"/>
      <c r="F79" s="305"/>
      <c r="G79" s="305"/>
      <c r="H79" s="305"/>
      <c r="I79" s="305"/>
      <c r="J79" s="305"/>
      <c r="K79" s="305"/>
      <c r="L79" s="305"/>
      <c r="M79" s="305"/>
      <c r="N79" s="305"/>
      <c r="O79" s="305"/>
      <c r="P79" s="305"/>
      <c r="Q79" s="305"/>
      <c r="R79" s="305"/>
      <c r="S79" s="305"/>
      <c r="T79" s="305"/>
      <c r="X79" s="118"/>
      <c r="AG79" s="2" t="s">
        <v>235</v>
      </c>
    </row>
    <row r="80" spans="1:60">
      <c r="A80" s="305"/>
      <c r="B80" s="305"/>
      <c r="C80" s="305"/>
      <c r="D80" s="305"/>
      <c r="E80" s="305"/>
      <c r="F80" s="305"/>
      <c r="G80" s="305"/>
      <c r="H80" s="305"/>
      <c r="I80" s="305"/>
      <c r="J80" s="305"/>
      <c r="K80" s="305"/>
      <c r="L80" s="305"/>
      <c r="M80" s="305"/>
      <c r="N80" s="305"/>
      <c r="O80" s="305"/>
      <c r="P80" s="305"/>
      <c r="Q80" s="305"/>
      <c r="R80" s="305"/>
      <c r="S80" s="305"/>
      <c r="T80" s="305"/>
    </row>
    <row r="81" spans="1:20">
      <c r="A81" s="305"/>
      <c r="B81" s="305"/>
      <c r="C81" s="305"/>
      <c r="D81" s="305"/>
      <c r="E81" s="305"/>
      <c r="F81" s="305"/>
      <c r="G81" s="305"/>
      <c r="H81" s="305"/>
      <c r="I81" s="305"/>
      <c r="J81" s="305"/>
      <c r="K81" s="305"/>
      <c r="L81" s="305"/>
      <c r="M81" s="305"/>
      <c r="N81" s="305"/>
      <c r="O81" s="305"/>
      <c r="P81" s="305"/>
      <c r="Q81" s="305"/>
      <c r="R81" s="305"/>
      <c r="S81" s="305"/>
      <c r="T81" s="305"/>
    </row>
    <row r="82" spans="1:20">
      <c r="A82" s="305"/>
      <c r="B82" s="305"/>
      <c r="C82" s="305"/>
      <c r="D82" s="305"/>
      <c r="E82" s="305"/>
      <c r="F82" s="305"/>
      <c r="G82" s="305"/>
      <c r="H82" s="305"/>
      <c r="I82" s="305"/>
      <c r="J82" s="305"/>
      <c r="K82" s="305"/>
      <c r="L82" s="305"/>
      <c r="M82" s="305"/>
      <c r="N82" s="305"/>
      <c r="O82" s="305"/>
      <c r="P82" s="305"/>
      <c r="Q82" s="305"/>
      <c r="R82" s="305"/>
      <c r="S82" s="305"/>
      <c r="T82" s="305"/>
    </row>
    <row r="83" spans="1:20">
      <c r="A83" s="305"/>
      <c r="B83" s="305"/>
      <c r="C83" s="305"/>
      <c r="D83" s="305"/>
      <c r="E83" s="305"/>
      <c r="F83" s="305"/>
      <c r="G83" s="305"/>
      <c r="H83" s="305"/>
      <c r="I83" s="305"/>
      <c r="J83" s="305"/>
      <c r="K83" s="305"/>
      <c r="L83" s="305"/>
      <c r="M83" s="305"/>
      <c r="N83" s="305"/>
      <c r="O83" s="305"/>
      <c r="P83" s="305"/>
      <c r="Q83" s="305"/>
      <c r="R83" s="305"/>
      <c r="S83" s="305"/>
      <c r="T83" s="305"/>
    </row>
    <row r="84" spans="1:20">
      <c r="A84" s="305"/>
      <c r="B84" s="305"/>
      <c r="C84" s="305"/>
      <c r="D84" s="305"/>
      <c r="E84" s="305"/>
      <c r="F84" s="305"/>
      <c r="G84" s="305"/>
      <c r="H84" s="305"/>
      <c r="I84" s="305"/>
      <c r="J84" s="305"/>
      <c r="K84" s="305"/>
      <c r="L84" s="305"/>
      <c r="M84" s="305"/>
      <c r="N84" s="305"/>
      <c r="O84" s="305"/>
      <c r="P84" s="305"/>
      <c r="Q84" s="305"/>
      <c r="R84" s="305"/>
      <c r="S84" s="305"/>
      <c r="T84" s="305"/>
    </row>
    <row r="85" spans="1:20">
      <c r="A85" s="305"/>
      <c r="B85" s="305"/>
      <c r="C85" s="305"/>
      <c r="D85" s="305"/>
      <c r="E85" s="305"/>
      <c r="F85" s="305"/>
      <c r="G85" s="305"/>
      <c r="H85" s="305"/>
      <c r="I85" s="305"/>
      <c r="J85" s="305"/>
      <c r="K85" s="305"/>
      <c r="L85" s="305"/>
      <c r="M85" s="305"/>
      <c r="N85" s="305"/>
      <c r="O85" s="305"/>
      <c r="P85" s="305"/>
      <c r="Q85" s="305"/>
      <c r="R85" s="305"/>
      <c r="S85" s="305"/>
      <c r="T85" s="305"/>
    </row>
    <row r="86" spans="1:20">
      <c r="D86" s="130"/>
    </row>
    <row r="87" spans="1:20">
      <c r="D87" s="130"/>
    </row>
    <row r="88" spans="1:20">
      <c r="D88" s="130"/>
    </row>
    <row r="89" spans="1:20">
      <c r="D89" s="130"/>
    </row>
    <row r="90" spans="1:20">
      <c r="D90" s="130"/>
    </row>
    <row r="91" spans="1:20">
      <c r="D91" s="130"/>
    </row>
    <row r="92" spans="1:20">
      <c r="D92" s="130"/>
    </row>
    <row r="93" spans="1:20">
      <c r="D93" s="130"/>
    </row>
    <row r="94" spans="1:20">
      <c r="D94" s="130"/>
    </row>
    <row r="95" spans="1:20">
      <c r="D95" s="130"/>
    </row>
    <row r="96" spans="1:20">
      <c r="D96" s="130"/>
    </row>
    <row r="97" spans="4:4">
      <c r="D97" s="130"/>
    </row>
    <row r="98" spans="4:4">
      <c r="D98" s="130"/>
    </row>
    <row r="99" spans="4:4">
      <c r="D99" s="130"/>
    </row>
    <row r="100" spans="4:4">
      <c r="D100" s="130"/>
    </row>
    <row r="101" spans="4:4">
      <c r="D101" s="130"/>
    </row>
    <row r="102" spans="4:4">
      <c r="D102" s="130"/>
    </row>
    <row r="103" spans="4:4">
      <c r="D103" s="130"/>
    </row>
    <row r="104" spans="4:4">
      <c r="D104" s="130"/>
    </row>
    <row r="105" spans="4:4">
      <c r="D105" s="130"/>
    </row>
    <row r="106" spans="4:4">
      <c r="D106" s="130"/>
    </row>
    <row r="107" spans="4:4">
      <c r="D107" s="130"/>
    </row>
    <row r="108" spans="4:4">
      <c r="D108" s="130"/>
    </row>
    <row r="109" spans="4:4">
      <c r="D109" s="130"/>
    </row>
    <row r="110" spans="4:4">
      <c r="D110" s="130"/>
    </row>
    <row r="111" spans="4:4">
      <c r="D111" s="130"/>
    </row>
    <row r="112" spans="4:4">
      <c r="D112" s="130"/>
    </row>
    <row r="113" spans="4:4">
      <c r="D113" s="130"/>
    </row>
    <row r="114" spans="4:4">
      <c r="D114" s="130"/>
    </row>
    <row r="115" spans="4:4">
      <c r="D115" s="130"/>
    </row>
    <row r="116" spans="4:4">
      <c r="D116" s="130"/>
    </row>
    <row r="117" spans="4:4">
      <c r="D117" s="130"/>
    </row>
    <row r="118" spans="4:4">
      <c r="D118" s="130"/>
    </row>
    <row r="119" spans="4:4">
      <c r="D119" s="130"/>
    </row>
    <row r="120" spans="4:4">
      <c r="D120" s="130"/>
    </row>
    <row r="121" spans="4:4">
      <c r="D121" s="130"/>
    </row>
    <row r="122" spans="4:4">
      <c r="D122" s="130"/>
    </row>
    <row r="123" spans="4:4">
      <c r="D123" s="130"/>
    </row>
    <row r="124" spans="4:4">
      <c r="D124" s="130"/>
    </row>
    <row r="125" spans="4:4">
      <c r="D125" s="130"/>
    </row>
    <row r="126" spans="4:4">
      <c r="D126" s="130"/>
    </row>
    <row r="127" spans="4:4">
      <c r="D127" s="130"/>
    </row>
    <row r="128" spans="4:4">
      <c r="D128" s="130"/>
    </row>
    <row r="129" spans="4:4">
      <c r="D129" s="130"/>
    </row>
    <row r="130" spans="4:4">
      <c r="D130" s="130"/>
    </row>
    <row r="131" spans="4:4">
      <c r="D131" s="130"/>
    </row>
    <row r="132" spans="4:4">
      <c r="D132" s="130"/>
    </row>
    <row r="133" spans="4:4">
      <c r="D133" s="130"/>
    </row>
    <row r="134" spans="4:4">
      <c r="D134" s="130"/>
    </row>
    <row r="135" spans="4:4">
      <c r="D135" s="130"/>
    </row>
    <row r="136" spans="4:4">
      <c r="D136" s="130"/>
    </row>
    <row r="137" spans="4:4">
      <c r="D137" s="130"/>
    </row>
    <row r="138" spans="4:4">
      <c r="D138" s="130"/>
    </row>
    <row r="139" spans="4:4">
      <c r="D139" s="130"/>
    </row>
    <row r="140" spans="4:4">
      <c r="D140" s="130"/>
    </row>
    <row r="141" spans="4:4">
      <c r="D141" s="130"/>
    </row>
    <row r="142" spans="4:4">
      <c r="D142" s="130"/>
    </row>
    <row r="143" spans="4:4">
      <c r="D143" s="130"/>
    </row>
    <row r="144" spans="4:4">
      <c r="D144" s="130"/>
    </row>
    <row r="145" spans="4:4">
      <c r="D145" s="130"/>
    </row>
    <row r="146" spans="4:4">
      <c r="D146" s="130"/>
    </row>
    <row r="147" spans="4:4">
      <c r="D147" s="130"/>
    </row>
    <row r="148" spans="4:4">
      <c r="D148" s="130"/>
    </row>
    <row r="149" spans="4:4">
      <c r="D149" s="130"/>
    </row>
    <row r="150" spans="4:4">
      <c r="D150" s="130"/>
    </row>
    <row r="151" spans="4:4">
      <c r="D151" s="130"/>
    </row>
    <row r="152" spans="4:4">
      <c r="D152" s="130"/>
    </row>
    <row r="153" spans="4:4">
      <c r="D153" s="130"/>
    </row>
    <row r="154" spans="4:4">
      <c r="D154" s="130"/>
    </row>
    <row r="155" spans="4:4">
      <c r="D155" s="130"/>
    </row>
    <row r="156" spans="4:4">
      <c r="D156" s="130"/>
    </row>
    <row r="157" spans="4:4">
      <c r="D157" s="130"/>
    </row>
    <row r="158" spans="4:4">
      <c r="D158" s="130"/>
    </row>
    <row r="159" spans="4:4">
      <c r="D159" s="130"/>
    </row>
    <row r="160" spans="4:4">
      <c r="D160" s="130"/>
    </row>
    <row r="161" spans="4:4">
      <c r="D161" s="130"/>
    </row>
    <row r="162" spans="4:4">
      <c r="D162" s="130"/>
    </row>
    <row r="163" spans="4:4">
      <c r="D163" s="130"/>
    </row>
    <row r="164" spans="4:4">
      <c r="D164" s="130"/>
    </row>
    <row r="165" spans="4:4">
      <c r="D165" s="130"/>
    </row>
    <row r="166" spans="4:4">
      <c r="D166" s="130"/>
    </row>
    <row r="167" spans="4:4">
      <c r="D167" s="130"/>
    </row>
    <row r="168" spans="4:4">
      <c r="D168" s="130"/>
    </row>
    <row r="169" spans="4:4">
      <c r="D169" s="130"/>
    </row>
    <row r="170" spans="4:4">
      <c r="D170" s="130"/>
    </row>
    <row r="171" spans="4:4">
      <c r="D171" s="130"/>
    </row>
    <row r="172" spans="4:4">
      <c r="D172" s="130"/>
    </row>
    <row r="173" spans="4:4">
      <c r="D173" s="130"/>
    </row>
    <row r="174" spans="4:4">
      <c r="D174" s="130"/>
    </row>
    <row r="175" spans="4:4">
      <c r="D175" s="130"/>
    </row>
    <row r="176" spans="4:4">
      <c r="D176" s="130"/>
    </row>
    <row r="177" spans="4:4">
      <c r="D177" s="130"/>
    </row>
    <row r="178" spans="4:4">
      <c r="D178" s="130"/>
    </row>
    <row r="179" spans="4:4">
      <c r="D179" s="130"/>
    </row>
    <row r="180" spans="4:4">
      <c r="D180" s="130"/>
    </row>
    <row r="181" spans="4:4">
      <c r="D181" s="130"/>
    </row>
    <row r="182" spans="4:4">
      <c r="D182" s="130"/>
    </row>
    <row r="183" spans="4:4">
      <c r="D183" s="130"/>
    </row>
    <row r="184" spans="4:4">
      <c r="D184" s="130"/>
    </row>
    <row r="185" spans="4:4">
      <c r="D185" s="130"/>
    </row>
    <row r="186" spans="4:4">
      <c r="D186" s="130"/>
    </row>
    <row r="187" spans="4:4">
      <c r="D187" s="130"/>
    </row>
    <row r="188" spans="4:4">
      <c r="D188" s="130"/>
    </row>
    <row r="189" spans="4:4">
      <c r="D189" s="130"/>
    </row>
    <row r="190" spans="4:4">
      <c r="D190" s="130"/>
    </row>
    <row r="191" spans="4:4">
      <c r="D191" s="130"/>
    </row>
    <row r="192" spans="4:4">
      <c r="D192" s="130"/>
    </row>
    <row r="193" spans="4:4">
      <c r="D193" s="130"/>
    </row>
    <row r="194" spans="4:4">
      <c r="D194" s="130"/>
    </row>
    <row r="195" spans="4:4">
      <c r="D195" s="130"/>
    </row>
    <row r="196" spans="4:4">
      <c r="D196" s="130"/>
    </row>
    <row r="197" spans="4:4">
      <c r="D197" s="130"/>
    </row>
    <row r="198" spans="4:4">
      <c r="D198" s="130"/>
    </row>
    <row r="199" spans="4:4">
      <c r="D199" s="130"/>
    </row>
    <row r="200" spans="4:4">
      <c r="D200" s="130"/>
    </row>
    <row r="201" spans="4:4">
      <c r="D201" s="130"/>
    </row>
    <row r="202" spans="4:4">
      <c r="D202" s="130"/>
    </row>
    <row r="203" spans="4:4">
      <c r="D203" s="130"/>
    </row>
    <row r="204" spans="4:4">
      <c r="D204" s="130"/>
    </row>
    <row r="205" spans="4:4">
      <c r="D205" s="130"/>
    </row>
    <row r="206" spans="4:4">
      <c r="D206" s="130"/>
    </row>
    <row r="207" spans="4:4">
      <c r="D207" s="130"/>
    </row>
    <row r="208" spans="4:4">
      <c r="D208" s="130"/>
    </row>
    <row r="209" spans="4:4">
      <c r="D209" s="130"/>
    </row>
    <row r="210" spans="4:4">
      <c r="D210" s="130"/>
    </row>
    <row r="211" spans="4:4">
      <c r="D211" s="130"/>
    </row>
    <row r="212" spans="4:4">
      <c r="D212" s="130"/>
    </row>
    <row r="213" spans="4:4">
      <c r="D213" s="130"/>
    </row>
    <row r="214" spans="4:4">
      <c r="D214" s="130"/>
    </row>
    <row r="215" spans="4:4">
      <c r="D215" s="130"/>
    </row>
    <row r="216" spans="4:4">
      <c r="D216" s="130"/>
    </row>
    <row r="217" spans="4:4">
      <c r="D217" s="130"/>
    </row>
    <row r="218" spans="4:4">
      <c r="D218" s="130"/>
    </row>
    <row r="219" spans="4:4">
      <c r="D219" s="130"/>
    </row>
    <row r="220" spans="4:4">
      <c r="D220" s="130"/>
    </row>
    <row r="221" spans="4:4">
      <c r="D221" s="130"/>
    </row>
    <row r="222" spans="4:4">
      <c r="D222" s="130"/>
    </row>
    <row r="223" spans="4:4">
      <c r="D223" s="130"/>
    </row>
    <row r="224" spans="4:4">
      <c r="D224" s="130"/>
    </row>
    <row r="225" spans="4:4">
      <c r="D225" s="130"/>
    </row>
    <row r="226" spans="4:4">
      <c r="D226" s="130"/>
    </row>
    <row r="227" spans="4:4">
      <c r="D227" s="130"/>
    </row>
    <row r="228" spans="4:4">
      <c r="D228" s="130"/>
    </row>
    <row r="229" spans="4:4">
      <c r="D229" s="130"/>
    </row>
    <row r="230" spans="4:4">
      <c r="D230" s="130"/>
    </row>
    <row r="231" spans="4:4">
      <c r="D231" s="130"/>
    </row>
    <row r="232" spans="4:4">
      <c r="D232" s="130"/>
    </row>
    <row r="233" spans="4:4">
      <c r="D233" s="130"/>
    </row>
    <row r="234" spans="4:4">
      <c r="D234" s="130"/>
    </row>
    <row r="235" spans="4:4">
      <c r="D235" s="130"/>
    </row>
    <row r="236" spans="4:4">
      <c r="D236" s="130"/>
    </row>
    <row r="237" spans="4:4">
      <c r="D237" s="130"/>
    </row>
    <row r="238" spans="4:4">
      <c r="D238" s="130"/>
    </row>
    <row r="239" spans="4:4">
      <c r="D239" s="130"/>
    </row>
    <row r="240" spans="4:4">
      <c r="D240" s="130"/>
    </row>
    <row r="241" spans="4:4">
      <c r="D241" s="130"/>
    </row>
    <row r="242" spans="4:4">
      <c r="D242" s="130"/>
    </row>
    <row r="243" spans="4:4">
      <c r="D243" s="130"/>
    </row>
    <row r="244" spans="4:4">
      <c r="D244" s="130"/>
    </row>
    <row r="245" spans="4:4">
      <c r="D245" s="130"/>
    </row>
    <row r="246" spans="4:4">
      <c r="D246" s="130"/>
    </row>
    <row r="247" spans="4:4">
      <c r="D247" s="130"/>
    </row>
    <row r="248" spans="4:4">
      <c r="D248" s="130"/>
    </row>
    <row r="249" spans="4:4">
      <c r="D249" s="130"/>
    </row>
    <row r="250" spans="4:4">
      <c r="D250" s="130"/>
    </row>
    <row r="251" spans="4:4">
      <c r="D251" s="130"/>
    </row>
    <row r="252" spans="4:4">
      <c r="D252" s="130"/>
    </row>
    <row r="253" spans="4:4">
      <c r="D253" s="130"/>
    </row>
    <row r="254" spans="4:4">
      <c r="D254" s="130"/>
    </row>
    <row r="255" spans="4:4">
      <c r="D255" s="130"/>
    </row>
    <row r="256" spans="4:4">
      <c r="D256" s="130"/>
    </row>
    <row r="257" spans="4:4">
      <c r="D257" s="130"/>
    </row>
    <row r="258" spans="4:4">
      <c r="D258" s="130"/>
    </row>
    <row r="259" spans="4:4">
      <c r="D259" s="130"/>
    </row>
    <row r="260" spans="4:4">
      <c r="D260" s="130"/>
    </row>
    <row r="261" spans="4:4">
      <c r="D261" s="130"/>
    </row>
    <row r="262" spans="4:4">
      <c r="D262" s="130"/>
    </row>
    <row r="263" spans="4:4">
      <c r="D263" s="130"/>
    </row>
    <row r="264" spans="4:4">
      <c r="D264" s="130"/>
    </row>
    <row r="265" spans="4:4">
      <c r="D265" s="130"/>
    </row>
    <row r="266" spans="4:4">
      <c r="D266" s="130"/>
    </row>
    <row r="267" spans="4:4">
      <c r="D267" s="130"/>
    </row>
    <row r="268" spans="4:4">
      <c r="D268" s="130"/>
    </row>
    <row r="269" spans="4:4">
      <c r="D269" s="130"/>
    </row>
    <row r="270" spans="4:4">
      <c r="D270" s="130"/>
    </row>
    <row r="271" spans="4:4">
      <c r="D271" s="130"/>
    </row>
    <row r="272" spans="4:4">
      <c r="D272" s="130"/>
    </row>
    <row r="273" spans="4:4">
      <c r="D273" s="130"/>
    </row>
    <row r="274" spans="4:4">
      <c r="D274" s="130"/>
    </row>
    <row r="275" spans="4:4">
      <c r="D275" s="130"/>
    </row>
    <row r="276" spans="4:4">
      <c r="D276" s="130"/>
    </row>
    <row r="277" spans="4:4">
      <c r="D277" s="130"/>
    </row>
    <row r="278" spans="4:4">
      <c r="D278" s="130"/>
    </row>
    <row r="279" spans="4:4">
      <c r="D279" s="130"/>
    </row>
    <row r="280" spans="4:4">
      <c r="D280" s="130"/>
    </row>
    <row r="281" spans="4:4">
      <c r="D281" s="130"/>
    </row>
    <row r="282" spans="4:4">
      <c r="D282" s="130"/>
    </row>
    <row r="283" spans="4:4">
      <c r="D283" s="130"/>
    </row>
    <row r="284" spans="4:4">
      <c r="D284" s="130"/>
    </row>
    <row r="285" spans="4:4">
      <c r="D285" s="130"/>
    </row>
    <row r="286" spans="4:4">
      <c r="D286" s="130"/>
    </row>
    <row r="287" spans="4:4">
      <c r="D287" s="130"/>
    </row>
    <row r="288" spans="4:4">
      <c r="D288" s="130"/>
    </row>
    <row r="289" spans="4:4">
      <c r="D289" s="130"/>
    </row>
    <row r="290" spans="4:4">
      <c r="D290" s="130"/>
    </row>
    <row r="291" spans="4:4">
      <c r="D291" s="130"/>
    </row>
    <row r="292" spans="4:4">
      <c r="D292" s="130"/>
    </row>
    <row r="293" spans="4:4">
      <c r="D293" s="130"/>
    </row>
    <row r="294" spans="4:4">
      <c r="D294" s="130"/>
    </row>
    <row r="295" spans="4:4">
      <c r="D295" s="130"/>
    </row>
    <row r="296" spans="4:4">
      <c r="D296" s="130"/>
    </row>
    <row r="297" spans="4:4">
      <c r="D297" s="130"/>
    </row>
    <row r="298" spans="4:4">
      <c r="D298" s="130"/>
    </row>
    <row r="299" spans="4:4">
      <c r="D299" s="130"/>
    </row>
    <row r="300" spans="4:4">
      <c r="D300" s="130"/>
    </row>
    <row r="301" spans="4:4">
      <c r="D301" s="130"/>
    </row>
    <row r="302" spans="4:4">
      <c r="D302" s="130"/>
    </row>
    <row r="303" spans="4:4">
      <c r="D303" s="130"/>
    </row>
    <row r="304" spans="4:4">
      <c r="D304" s="130"/>
    </row>
    <row r="305" spans="4:4">
      <c r="D305" s="130"/>
    </row>
    <row r="306" spans="4:4">
      <c r="D306" s="130"/>
    </row>
    <row r="307" spans="4:4">
      <c r="D307" s="130"/>
    </row>
    <row r="308" spans="4:4">
      <c r="D308" s="130"/>
    </row>
    <row r="309" spans="4:4">
      <c r="D309" s="130"/>
    </row>
    <row r="310" spans="4:4">
      <c r="D310" s="130"/>
    </row>
    <row r="311" spans="4:4">
      <c r="D311" s="130"/>
    </row>
    <row r="312" spans="4:4">
      <c r="D312" s="130"/>
    </row>
    <row r="313" spans="4:4">
      <c r="D313" s="130"/>
    </row>
    <row r="314" spans="4:4">
      <c r="D314" s="130"/>
    </row>
    <row r="315" spans="4:4">
      <c r="D315" s="130"/>
    </row>
    <row r="316" spans="4:4">
      <c r="D316" s="130"/>
    </row>
    <row r="317" spans="4:4">
      <c r="D317" s="130"/>
    </row>
    <row r="318" spans="4:4">
      <c r="D318" s="130"/>
    </row>
    <row r="319" spans="4:4">
      <c r="D319" s="130"/>
    </row>
    <row r="320" spans="4:4">
      <c r="D320" s="130"/>
    </row>
    <row r="321" spans="4:4">
      <c r="D321" s="130"/>
    </row>
    <row r="322" spans="4:4">
      <c r="D322" s="130"/>
    </row>
    <row r="323" spans="4:4">
      <c r="D323" s="130"/>
    </row>
    <row r="324" spans="4:4">
      <c r="D324" s="130"/>
    </row>
    <row r="325" spans="4:4">
      <c r="D325" s="130"/>
    </row>
    <row r="326" spans="4:4">
      <c r="D326" s="130"/>
    </row>
    <row r="327" spans="4:4">
      <c r="D327" s="130"/>
    </row>
    <row r="328" spans="4:4">
      <c r="D328" s="130"/>
    </row>
    <row r="329" spans="4:4">
      <c r="D329" s="130"/>
    </row>
    <row r="330" spans="4:4">
      <c r="D330" s="130"/>
    </row>
    <row r="331" spans="4:4">
      <c r="D331" s="130"/>
    </row>
    <row r="332" spans="4:4">
      <c r="D332" s="130"/>
    </row>
    <row r="333" spans="4:4">
      <c r="D333" s="130"/>
    </row>
    <row r="334" spans="4:4">
      <c r="D334" s="130"/>
    </row>
    <row r="335" spans="4:4">
      <c r="D335" s="130"/>
    </row>
    <row r="336" spans="4:4">
      <c r="D336" s="130"/>
    </row>
    <row r="337" spans="4:4">
      <c r="D337" s="130"/>
    </row>
    <row r="338" spans="4:4">
      <c r="D338" s="130"/>
    </row>
    <row r="339" spans="4:4">
      <c r="D339" s="130"/>
    </row>
    <row r="340" spans="4:4">
      <c r="D340" s="130"/>
    </row>
    <row r="341" spans="4:4">
      <c r="D341" s="130"/>
    </row>
    <row r="342" spans="4:4">
      <c r="D342" s="130"/>
    </row>
    <row r="343" spans="4:4">
      <c r="D343" s="130"/>
    </row>
    <row r="344" spans="4:4">
      <c r="D344" s="130"/>
    </row>
    <row r="345" spans="4:4">
      <c r="D345" s="130"/>
    </row>
    <row r="346" spans="4:4">
      <c r="D346" s="130"/>
    </row>
    <row r="347" spans="4:4">
      <c r="D347" s="130"/>
    </row>
    <row r="348" spans="4:4">
      <c r="D348" s="130"/>
    </row>
    <row r="349" spans="4:4">
      <c r="D349" s="130"/>
    </row>
    <row r="350" spans="4:4">
      <c r="D350" s="130"/>
    </row>
    <row r="351" spans="4:4">
      <c r="D351" s="130"/>
    </row>
    <row r="352" spans="4:4">
      <c r="D352" s="130"/>
    </row>
    <row r="353" spans="4:4">
      <c r="D353" s="130"/>
    </row>
    <row r="354" spans="4:4">
      <c r="D354" s="130"/>
    </row>
    <row r="355" spans="4:4">
      <c r="D355" s="130"/>
    </row>
    <row r="356" spans="4:4">
      <c r="D356" s="130"/>
    </row>
    <row r="357" spans="4:4">
      <c r="D357" s="130"/>
    </row>
    <row r="358" spans="4:4">
      <c r="D358" s="130"/>
    </row>
    <row r="359" spans="4:4">
      <c r="D359" s="130"/>
    </row>
    <row r="360" spans="4:4">
      <c r="D360" s="130"/>
    </row>
    <row r="361" spans="4:4">
      <c r="D361" s="130"/>
    </row>
    <row r="362" spans="4:4">
      <c r="D362" s="130"/>
    </row>
    <row r="363" spans="4:4">
      <c r="D363" s="130"/>
    </row>
    <row r="364" spans="4:4">
      <c r="D364" s="130"/>
    </row>
    <row r="365" spans="4:4">
      <c r="D365" s="130"/>
    </row>
    <row r="366" spans="4:4">
      <c r="D366" s="130"/>
    </row>
    <row r="367" spans="4:4">
      <c r="D367" s="130"/>
    </row>
    <row r="368" spans="4:4">
      <c r="D368" s="130"/>
    </row>
    <row r="369" spans="4:4">
      <c r="D369" s="130"/>
    </row>
    <row r="370" spans="4:4">
      <c r="D370" s="130"/>
    </row>
    <row r="371" spans="4:4">
      <c r="D371" s="130"/>
    </row>
    <row r="372" spans="4:4">
      <c r="D372" s="130"/>
    </row>
    <row r="373" spans="4:4">
      <c r="D373" s="130"/>
    </row>
    <row r="374" spans="4:4">
      <c r="D374" s="130"/>
    </row>
    <row r="375" spans="4:4">
      <c r="D375" s="130"/>
    </row>
    <row r="376" spans="4:4">
      <c r="D376" s="130"/>
    </row>
    <row r="377" spans="4:4">
      <c r="D377" s="130"/>
    </row>
    <row r="378" spans="4:4">
      <c r="D378" s="130"/>
    </row>
    <row r="379" spans="4:4">
      <c r="D379" s="130"/>
    </row>
    <row r="380" spans="4:4">
      <c r="D380" s="130"/>
    </row>
    <row r="381" spans="4:4">
      <c r="D381" s="130"/>
    </row>
    <row r="382" spans="4:4">
      <c r="D382" s="130"/>
    </row>
    <row r="383" spans="4:4">
      <c r="D383" s="130"/>
    </row>
    <row r="384" spans="4:4">
      <c r="D384" s="130"/>
    </row>
    <row r="385" spans="4:4">
      <c r="D385" s="130"/>
    </row>
    <row r="386" spans="4:4">
      <c r="D386" s="130"/>
    </row>
    <row r="387" spans="4:4">
      <c r="D387" s="130"/>
    </row>
    <row r="388" spans="4:4">
      <c r="D388" s="130"/>
    </row>
    <row r="389" spans="4:4">
      <c r="D389" s="130"/>
    </row>
    <row r="390" spans="4:4">
      <c r="D390" s="130"/>
    </row>
    <row r="391" spans="4:4">
      <c r="D391" s="130"/>
    </row>
    <row r="392" spans="4:4">
      <c r="D392" s="130"/>
    </row>
    <row r="393" spans="4:4">
      <c r="D393" s="130"/>
    </row>
    <row r="394" spans="4:4">
      <c r="D394" s="130"/>
    </row>
    <row r="395" spans="4:4">
      <c r="D395" s="130"/>
    </row>
    <row r="396" spans="4:4">
      <c r="D396" s="130"/>
    </row>
    <row r="397" spans="4:4">
      <c r="D397" s="130"/>
    </row>
    <row r="398" spans="4:4">
      <c r="D398" s="130"/>
    </row>
    <row r="399" spans="4:4">
      <c r="D399" s="130"/>
    </row>
    <row r="400" spans="4:4">
      <c r="D400" s="130"/>
    </row>
    <row r="401" spans="4:4">
      <c r="D401" s="130"/>
    </row>
    <row r="402" spans="4:4">
      <c r="D402" s="130"/>
    </row>
    <row r="403" spans="4:4">
      <c r="D403" s="130"/>
    </row>
    <row r="404" spans="4:4">
      <c r="D404" s="130"/>
    </row>
    <row r="405" spans="4:4">
      <c r="D405" s="130"/>
    </row>
    <row r="406" spans="4:4">
      <c r="D406" s="130"/>
    </row>
    <row r="407" spans="4:4">
      <c r="D407" s="130"/>
    </row>
    <row r="408" spans="4:4">
      <c r="D408" s="130"/>
    </row>
    <row r="409" spans="4:4">
      <c r="D409" s="130"/>
    </row>
    <row r="410" spans="4:4">
      <c r="D410" s="130"/>
    </row>
    <row r="411" spans="4:4">
      <c r="D411" s="130"/>
    </row>
    <row r="412" spans="4:4">
      <c r="D412" s="130"/>
    </row>
    <row r="413" spans="4:4">
      <c r="D413" s="130"/>
    </row>
    <row r="414" spans="4:4">
      <c r="D414" s="130"/>
    </row>
    <row r="415" spans="4:4">
      <c r="D415" s="130"/>
    </row>
    <row r="416" spans="4:4">
      <c r="D416" s="130"/>
    </row>
    <row r="417" spans="4:4">
      <c r="D417" s="130"/>
    </row>
    <row r="418" spans="4:4">
      <c r="D418" s="130"/>
    </row>
    <row r="419" spans="4:4">
      <c r="D419" s="130"/>
    </row>
    <row r="420" spans="4:4">
      <c r="D420" s="130"/>
    </row>
    <row r="421" spans="4:4">
      <c r="D421" s="130"/>
    </row>
    <row r="422" spans="4:4">
      <c r="D422" s="130"/>
    </row>
    <row r="423" spans="4:4">
      <c r="D423" s="130"/>
    </row>
    <row r="424" spans="4:4">
      <c r="D424" s="130"/>
    </row>
    <row r="425" spans="4:4">
      <c r="D425" s="130"/>
    </row>
    <row r="426" spans="4:4">
      <c r="D426" s="130"/>
    </row>
    <row r="427" spans="4:4">
      <c r="D427" s="130"/>
    </row>
    <row r="428" spans="4:4">
      <c r="D428" s="130"/>
    </row>
    <row r="429" spans="4:4">
      <c r="D429" s="130"/>
    </row>
    <row r="430" spans="4:4">
      <c r="D430" s="130"/>
    </row>
    <row r="431" spans="4:4">
      <c r="D431" s="130"/>
    </row>
    <row r="432" spans="4:4">
      <c r="D432" s="130"/>
    </row>
    <row r="433" spans="4:4">
      <c r="D433" s="130"/>
    </row>
    <row r="434" spans="4:4">
      <c r="D434" s="130"/>
    </row>
    <row r="435" spans="4:4">
      <c r="D435" s="130"/>
    </row>
    <row r="436" spans="4:4">
      <c r="D436" s="130"/>
    </row>
    <row r="437" spans="4:4">
      <c r="D437" s="130"/>
    </row>
    <row r="438" spans="4:4">
      <c r="D438" s="130"/>
    </row>
    <row r="439" spans="4:4">
      <c r="D439" s="130"/>
    </row>
    <row r="440" spans="4:4">
      <c r="D440" s="130"/>
    </row>
    <row r="441" spans="4:4">
      <c r="D441" s="130"/>
    </row>
    <row r="442" spans="4:4">
      <c r="D442" s="130"/>
    </row>
    <row r="443" spans="4:4">
      <c r="D443" s="130"/>
    </row>
    <row r="444" spans="4:4">
      <c r="D444" s="130"/>
    </row>
    <row r="445" spans="4:4">
      <c r="D445" s="130"/>
    </row>
    <row r="446" spans="4:4">
      <c r="D446" s="130"/>
    </row>
    <row r="447" spans="4:4">
      <c r="D447" s="130"/>
    </row>
    <row r="448" spans="4:4">
      <c r="D448" s="130"/>
    </row>
    <row r="449" spans="4:4">
      <c r="D449" s="130"/>
    </row>
    <row r="450" spans="4:4">
      <c r="D450" s="130"/>
    </row>
    <row r="451" spans="4:4">
      <c r="D451" s="130"/>
    </row>
    <row r="452" spans="4:4">
      <c r="D452" s="130"/>
    </row>
    <row r="453" spans="4:4">
      <c r="D453" s="130"/>
    </row>
    <row r="454" spans="4:4">
      <c r="D454" s="130"/>
    </row>
    <row r="455" spans="4:4">
      <c r="D455" s="130"/>
    </row>
    <row r="456" spans="4:4">
      <c r="D456" s="130"/>
    </row>
    <row r="457" spans="4:4">
      <c r="D457" s="130"/>
    </row>
    <row r="458" spans="4:4">
      <c r="D458" s="130"/>
    </row>
    <row r="459" spans="4:4">
      <c r="D459" s="130"/>
    </row>
    <row r="460" spans="4:4">
      <c r="D460" s="130"/>
    </row>
    <row r="461" spans="4:4">
      <c r="D461" s="130"/>
    </row>
    <row r="462" spans="4:4">
      <c r="D462" s="130"/>
    </row>
    <row r="463" spans="4:4">
      <c r="D463" s="130"/>
    </row>
    <row r="464" spans="4:4">
      <c r="D464" s="130"/>
    </row>
    <row r="465" spans="4:4">
      <c r="D465" s="130"/>
    </row>
    <row r="466" spans="4:4">
      <c r="D466" s="130"/>
    </row>
    <row r="467" spans="4:4">
      <c r="D467" s="130"/>
    </row>
    <row r="468" spans="4:4">
      <c r="D468" s="130"/>
    </row>
    <row r="469" spans="4:4">
      <c r="D469" s="130"/>
    </row>
    <row r="470" spans="4:4">
      <c r="D470" s="130"/>
    </row>
    <row r="471" spans="4:4">
      <c r="D471" s="130"/>
    </row>
    <row r="472" spans="4:4">
      <c r="D472" s="130"/>
    </row>
    <row r="473" spans="4:4">
      <c r="D473" s="130"/>
    </row>
    <row r="474" spans="4:4">
      <c r="D474" s="130"/>
    </row>
    <row r="475" spans="4:4">
      <c r="D475" s="130"/>
    </row>
    <row r="476" spans="4:4">
      <c r="D476" s="130"/>
    </row>
    <row r="477" spans="4:4">
      <c r="D477" s="130"/>
    </row>
    <row r="478" spans="4:4">
      <c r="D478" s="130"/>
    </row>
    <row r="479" spans="4:4">
      <c r="D479" s="130"/>
    </row>
    <row r="480" spans="4:4">
      <c r="D480" s="130"/>
    </row>
    <row r="481" spans="4:4">
      <c r="D481" s="130"/>
    </row>
    <row r="482" spans="4:4">
      <c r="D482" s="130"/>
    </row>
    <row r="483" spans="4:4">
      <c r="D483" s="130"/>
    </row>
    <row r="484" spans="4:4">
      <c r="D484" s="130"/>
    </row>
    <row r="485" spans="4:4">
      <c r="D485" s="130"/>
    </row>
    <row r="486" spans="4:4">
      <c r="D486" s="130"/>
    </row>
    <row r="487" spans="4:4">
      <c r="D487" s="130"/>
    </row>
    <row r="488" spans="4:4">
      <c r="D488" s="130"/>
    </row>
    <row r="489" spans="4:4">
      <c r="D489" s="130"/>
    </row>
    <row r="490" spans="4:4">
      <c r="D490" s="130"/>
    </row>
    <row r="491" spans="4:4">
      <c r="D491" s="130"/>
    </row>
    <row r="492" spans="4:4">
      <c r="D492" s="130"/>
    </row>
    <row r="493" spans="4:4">
      <c r="D493" s="130"/>
    </row>
    <row r="494" spans="4:4">
      <c r="D494" s="130"/>
    </row>
    <row r="495" spans="4:4">
      <c r="D495" s="130"/>
    </row>
    <row r="496" spans="4:4">
      <c r="D496" s="130"/>
    </row>
    <row r="497" spans="4:4">
      <c r="D497" s="130"/>
    </row>
    <row r="498" spans="4:4">
      <c r="D498" s="130"/>
    </row>
    <row r="499" spans="4:4">
      <c r="D499" s="130"/>
    </row>
    <row r="500" spans="4:4">
      <c r="D500" s="130"/>
    </row>
    <row r="501" spans="4:4">
      <c r="D501" s="130"/>
    </row>
    <row r="502" spans="4:4">
      <c r="D502" s="130"/>
    </row>
    <row r="503" spans="4:4">
      <c r="D503" s="130"/>
    </row>
    <row r="504" spans="4:4">
      <c r="D504" s="130"/>
    </row>
    <row r="505" spans="4:4">
      <c r="D505" s="130"/>
    </row>
    <row r="506" spans="4:4">
      <c r="D506" s="130"/>
    </row>
    <row r="507" spans="4:4">
      <c r="D507" s="130"/>
    </row>
    <row r="508" spans="4:4">
      <c r="D508" s="130"/>
    </row>
    <row r="509" spans="4:4">
      <c r="D509" s="130"/>
    </row>
    <row r="510" spans="4:4">
      <c r="D510" s="130"/>
    </row>
    <row r="511" spans="4:4">
      <c r="D511" s="130"/>
    </row>
    <row r="512" spans="4:4">
      <c r="D512" s="130"/>
    </row>
    <row r="513" spans="4:4">
      <c r="D513" s="130"/>
    </row>
    <row r="514" spans="4:4">
      <c r="D514" s="130"/>
    </row>
    <row r="515" spans="4:4">
      <c r="D515" s="130"/>
    </row>
    <row r="516" spans="4:4">
      <c r="D516" s="130"/>
    </row>
    <row r="517" spans="4:4">
      <c r="D517" s="130"/>
    </row>
    <row r="518" spans="4:4">
      <c r="D518" s="130"/>
    </row>
    <row r="519" spans="4:4">
      <c r="D519" s="130"/>
    </row>
    <row r="520" spans="4:4">
      <c r="D520" s="130"/>
    </row>
    <row r="521" spans="4:4">
      <c r="D521" s="130"/>
    </row>
    <row r="522" spans="4:4">
      <c r="D522" s="130"/>
    </row>
    <row r="523" spans="4:4">
      <c r="D523" s="130"/>
    </row>
    <row r="524" spans="4:4">
      <c r="D524" s="130"/>
    </row>
    <row r="525" spans="4:4">
      <c r="D525" s="130"/>
    </row>
    <row r="526" spans="4:4">
      <c r="D526" s="130"/>
    </row>
    <row r="527" spans="4:4">
      <c r="D527" s="130"/>
    </row>
    <row r="528" spans="4:4">
      <c r="D528" s="130"/>
    </row>
    <row r="529" spans="4:4">
      <c r="D529" s="130"/>
    </row>
    <row r="530" spans="4:4">
      <c r="D530" s="130"/>
    </row>
    <row r="531" spans="4:4">
      <c r="D531" s="130"/>
    </row>
    <row r="532" spans="4:4">
      <c r="D532" s="130"/>
    </row>
    <row r="533" spans="4:4">
      <c r="D533" s="130"/>
    </row>
    <row r="534" spans="4:4">
      <c r="D534" s="130"/>
    </row>
    <row r="535" spans="4:4">
      <c r="D535" s="130"/>
    </row>
    <row r="536" spans="4:4">
      <c r="D536" s="130"/>
    </row>
    <row r="537" spans="4:4">
      <c r="D537" s="130"/>
    </row>
    <row r="538" spans="4:4">
      <c r="D538" s="130"/>
    </row>
    <row r="539" spans="4:4">
      <c r="D539" s="130"/>
    </row>
    <row r="540" spans="4:4">
      <c r="D540" s="130"/>
    </row>
    <row r="541" spans="4:4">
      <c r="D541" s="130"/>
    </row>
    <row r="542" spans="4:4">
      <c r="D542" s="130"/>
    </row>
    <row r="543" spans="4:4">
      <c r="D543" s="130"/>
    </row>
    <row r="544" spans="4:4">
      <c r="D544" s="130"/>
    </row>
    <row r="545" spans="4:4">
      <c r="D545" s="130"/>
    </row>
    <row r="546" spans="4:4">
      <c r="D546" s="130"/>
    </row>
    <row r="547" spans="4:4">
      <c r="D547" s="130"/>
    </row>
    <row r="548" spans="4:4">
      <c r="D548" s="130"/>
    </row>
    <row r="549" spans="4:4">
      <c r="D549" s="130"/>
    </row>
    <row r="550" spans="4:4">
      <c r="D550" s="130"/>
    </row>
    <row r="551" spans="4:4">
      <c r="D551" s="130"/>
    </row>
    <row r="552" spans="4:4">
      <c r="D552" s="130"/>
    </row>
    <row r="553" spans="4:4">
      <c r="D553" s="130"/>
    </row>
    <row r="554" spans="4:4">
      <c r="D554" s="130"/>
    </row>
    <row r="555" spans="4:4">
      <c r="D555" s="130"/>
    </row>
    <row r="556" spans="4:4">
      <c r="D556" s="130"/>
    </row>
    <row r="557" spans="4:4">
      <c r="D557" s="130"/>
    </row>
    <row r="558" spans="4:4">
      <c r="D558" s="130"/>
    </row>
    <row r="559" spans="4:4">
      <c r="D559" s="130"/>
    </row>
    <row r="560" spans="4:4">
      <c r="D560" s="130"/>
    </row>
    <row r="561" spans="4:4">
      <c r="D561" s="130"/>
    </row>
    <row r="562" spans="4:4">
      <c r="D562" s="130"/>
    </row>
    <row r="563" spans="4:4">
      <c r="D563" s="130"/>
    </row>
    <row r="564" spans="4:4">
      <c r="D564" s="130"/>
    </row>
    <row r="565" spans="4:4">
      <c r="D565" s="130"/>
    </row>
    <row r="566" spans="4:4">
      <c r="D566" s="130"/>
    </row>
    <row r="567" spans="4:4">
      <c r="D567" s="130"/>
    </row>
    <row r="568" spans="4:4">
      <c r="D568" s="130"/>
    </row>
    <row r="569" spans="4:4">
      <c r="D569" s="130"/>
    </row>
    <row r="570" spans="4:4">
      <c r="D570" s="130"/>
    </row>
    <row r="571" spans="4:4">
      <c r="D571" s="130"/>
    </row>
    <row r="572" spans="4:4">
      <c r="D572" s="130"/>
    </row>
    <row r="573" spans="4:4">
      <c r="D573" s="130"/>
    </row>
    <row r="574" spans="4:4">
      <c r="D574" s="130"/>
    </row>
    <row r="575" spans="4:4">
      <c r="D575" s="130"/>
    </row>
    <row r="576" spans="4:4">
      <c r="D576" s="130"/>
    </row>
    <row r="577" spans="4:4">
      <c r="D577" s="130"/>
    </row>
    <row r="578" spans="4:4">
      <c r="D578" s="130"/>
    </row>
    <row r="579" spans="4:4">
      <c r="D579" s="130"/>
    </row>
    <row r="580" spans="4:4">
      <c r="D580" s="130"/>
    </row>
    <row r="581" spans="4:4">
      <c r="D581" s="130"/>
    </row>
    <row r="582" spans="4:4">
      <c r="D582" s="130"/>
    </row>
    <row r="583" spans="4:4">
      <c r="D583" s="130"/>
    </row>
    <row r="584" spans="4:4">
      <c r="D584" s="130"/>
    </row>
    <row r="585" spans="4:4">
      <c r="D585" s="130"/>
    </row>
    <row r="586" spans="4:4">
      <c r="D586" s="130"/>
    </row>
    <row r="587" spans="4:4">
      <c r="D587" s="130"/>
    </row>
    <row r="588" spans="4:4">
      <c r="D588" s="130"/>
    </row>
    <row r="589" spans="4:4">
      <c r="D589" s="130"/>
    </row>
    <row r="590" spans="4:4">
      <c r="D590" s="130"/>
    </row>
    <row r="591" spans="4:4">
      <c r="D591" s="130"/>
    </row>
    <row r="592" spans="4:4">
      <c r="D592" s="130"/>
    </row>
    <row r="593" spans="4:4">
      <c r="D593" s="130"/>
    </row>
    <row r="594" spans="4:4">
      <c r="D594" s="130"/>
    </row>
    <row r="595" spans="4:4">
      <c r="D595" s="130"/>
    </row>
    <row r="596" spans="4:4">
      <c r="D596" s="130"/>
    </row>
    <row r="597" spans="4:4">
      <c r="D597" s="130"/>
    </row>
    <row r="598" spans="4:4">
      <c r="D598" s="130"/>
    </row>
    <row r="599" spans="4:4">
      <c r="D599" s="130"/>
    </row>
    <row r="600" spans="4:4">
      <c r="D600" s="130"/>
    </row>
    <row r="601" spans="4:4">
      <c r="D601" s="130"/>
    </row>
    <row r="602" spans="4:4">
      <c r="D602" s="130"/>
    </row>
    <row r="603" spans="4:4">
      <c r="D603" s="130"/>
    </row>
    <row r="604" spans="4:4">
      <c r="D604" s="130"/>
    </row>
    <row r="605" spans="4:4">
      <c r="D605" s="130"/>
    </row>
    <row r="606" spans="4:4">
      <c r="D606" s="130"/>
    </row>
    <row r="607" spans="4:4">
      <c r="D607" s="130"/>
    </row>
    <row r="608" spans="4:4">
      <c r="D608" s="130"/>
    </row>
    <row r="609" spans="4:4">
      <c r="D609" s="130"/>
    </row>
    <row r="610" spans="4:4">
      <c r="D610" s="130"/>
    </row>
    <row r="611" spans="4:4">
      <c r="D611" s="130"/>
    </row>
    <row r="612" spans="4:4">
      <c r="D612" s="130"/>
    </row>
    <row r="613" spans="4:4">
      <c r="D613" s="130"/>
    </row>
    <row r="614" spans="4:4">
      <c r="D614" s="130"/>
    </row>
    <row r="615" spans="4:4">
      <c r="D615" s="130"/>
    </row>
    <row r="616" spans="4:4">
      <c r="D616" s="130"/>
    </row>
    <row r="617" spans="4:4">
      <c r="D617" s="130"/>
    </row>
    <row r="618" spans="4:4">
      <c r="D618" s="130"/>
    </row>
    <row r="619" spans="4:4">
      <c r="D619" s="130"/>
    </row>
    <row r="620" spans="4:4">
      <c r="D620" s="130"/>
    </row>
    <row r="621" spans="4:4">
      <c r="D621" s="130"/>
    </row>
    <row r="622" spans="4:4">
      <c r="D622" s="130"/>
    </row>
    <row r="623" spans="4:4">
      <c r="D623" s="130"/>
    </row>
    <row r="624" spans="4:4">
      <c r="D624" s="130"/>
    </row>
    <row r="625" spans="4:4">
      <c r="D625" s="130"/>
    </row>
    <row r="626" spans="4:4">
      <c r="D626" s="130"/>
    </row>
    <row r="627" spans="4:4">
      <c r="D627" s="130"/>
    </row>
    <row r="628" spans="4:4">
      <c r="D628" s="130"/>
    </row>
    <row r="629" spans="4:4">
      <c r="D629" s="130"/>
    </row>
    <row r="630" spans="4:4">
      <c r="D630" s="130"/>
    </row>
    <row r="631" spans="4:4">
      <c r="D631" s="130"/>
    </row>
    <row r="632" spans="4:4">
      <c r="D632" s="130"/>
    </row>
    <row r="633" spans="4:4">
      <c r="D633" s="130"/>
    </row>
    <row r="634" spans="4:4">
      <c r="D634" s="130"/>
    </row>
    <row r="635" spans="4:4">
      <c r="D635" s="130"/>
    </row>
    <row r="636" spans="4:4">
      <c r="D636" s="130"/>
    </row>
    <row r="637" spans="4:4">
      <c r="D637" s="130"/>
    </row>
    <row r="638" spans="4:4">
      <c r="D638" s="130"/>
    </row>
    <row r="639" spans="4:4">
      <c r="D639" s="130"/>
    </row>
    <row r="640" spans="4:4">
      <c r="D640" s="130"/>
    </row>
    <row r="641" spans="4:4">
      <c r="D641" s="130"/>
    </row>
    <row r="642" spans="4:4">
      <c r="D642" s="130"/>
    </row>
    <row r="643" spans="4:4">
      <c r="D643" s="130"/>
    </row>
    <row r="644" spans="4:4">
      <c r="D644" s="130"/>
    </row>
    <row r="645" spans="4:4">
      <c r="D645" s="130"/>
    </row>
    <row r="646" spans="4:4">
      <c r="D646" s="130"/>
    </row>
    <row r="647" spans="4:4">
      <c r="D647" s="130"/>
    </row>
    <row r="648" spans="4:4">
      <c r="D648" s="130"/>
    </row>
    <row r="649" spans="4:4">
      <c r="D649" s="130"/>
    </row>
    <row r="650" spans="4:4">
      <c r="D650" s="130"/>
    </row>
    <row r="651" spans="4:4">
      <c r="D651" s="130"/>
    </row>
    <row r="652" spans="4:4">
      <c r="D652" s="130"/>
    </row>
    <row r="653" spans="4:4">
      <c r="D653" s="130"/>
    </row>
    <row r="654" spans="4:4">
      <c r="D654" s="130"/>
    </row>
    <row r="655" spans="4:4">
      <c r="D655" s="130"/>
    </row>
    <row r="656" spans="4:4">
      <c r="D656" s="130"/>
    </row>
    <row r="657" spans="4:4">
      <c r="D657" s="130"/>
    </row>
    <row r="658" spans="4:4">
      <c r="D658" s="130"/>
    </row>
    <row r="659" spans="4:4">
      <c r="D659" s="130"/>
    </row>
    <row r="660" spans="4:4">
      <c r="D660" s="130"/>
    </row>
    <row r="661" spans="4:4">
      <c r="D661" s="130"/>
    </row>
    <row r="662" spans="4:4">
      <c r="D662" s="130"/>
    </row>
    <row r="663" spans="4:4">
      <c r="D663" s="130"/>
    </row>
    <row r="664" spans="4:4">
      <c r="D664" s="130"/>
    </row>
    <row r="665" spans="4:4">
      <c r="D665" s="130"/>
    </row>
    <row r="666" spans="4:4">
      <c r="D666" s="130"/>
    </row>
    <row r="667" spans="4:4">
      <c r="D667" s="130"/>
    </row>
    <row r="668" spans="4:4">
      <c r="D668" s="130"/>
    </row>
    <row r="669" spans="4:4">
      <c r="D669" s="130"/>
    </row>
    <row r="670" spans="4:4">
      <c r="D670" s="130"/>
    </row>
    <row r="671" spans="4:4">
      <c r="D671" s="130"/>
    </row>
    <row r="672" spans="4:4">
      <c r="D672" s="130"/>
    </row>
    <row r="673" spans="4:4">
      <c r="D673" s="130"/>
    </row>
    <row r="674" spans="4:4">
      <c r="D674" s="130"/>
    </row>
    <row r="675" spans="4:4">
      <c r="D675" s="130"/>
    </row>
    <row r="676" spans="4:4">
      <c r="D676" s="130"/>
    </row>
    <row r="677" spans="4:4">
      <c r="D677" s="130"/>
    </row>
    <row r="678" spans="4:4">
      <c r="D678" s="130"/>
    </row>
    <row r="679" spans="4:4">
      <c r="D679" s="130"/>
    </row>
    <row r="680" spans="4:4">
      <c r="D680" s="130"/>
    </row>
    <row r="681" spans="4:4">
      <c r="D681" s="130"/>
    </row>
    <row r="682" spans="4:4">
      <c r="D682" s="130"/>
    </row>
    <row r="683" spans="4:4">
      <c r="D683" s="130"/>
    </row>
    <row r="684" spans="4:4">
      <c r="D684" s="130"/>
    </row>
    <row r="685" spans="4:4">
      <c r="D685" s="130"/>
    </row>
    <row r="686" spans="4:4">
      <c r="D686" s="130"/>
    </row>
    <row r="687" spans="4:4">
      <c r="D687" s="130"/>
    </row>
    <row r="688" spans="4:4">
      <c r="D688" s="130"/>
    </row>
    <row r="689" spans="4:4">
      <c r="D689" s="130"/>
    </row>
    <row r="690" spans="4:4">
      <c r="D690" s="130"/>
    </row>
    <row r="691" spans="4:4">
      <c r="D691" s="130"/>
    </row>
    <row r="692" spans="4:4">
      <c r="D692" s="130"/>
    </row>
    <row r="693" spans="4:4">
      <c r="D693" s="130"/>
    </row>
    <row r="694" spans="4:4">
      <c r="D694" s="130"/>
    </row>
    <row r="695" spans="4:4">
      <c r="D695" s="130"/>
    </row>
    <row r="696" spans="4:4">
      <c r="D696" s="130"/>
    </row>
    <row r="697" spans="4:4">
      <c r="D697" s="130"/>
    </row>
    <row r="698" spans="4:4">
      <c r="D698" s="130"/>
    </row>
    <row r="699" spans="4:4">
      <c r="D699" s="130"/>
    </row>
    <row r="700" spans="4:4">
      <c r="D700" s="130"/>
    </row>
    <row r="701" spans="4:4">
      <c r="D701" s="130"/>
    </row>
    <row r="702" spans="4:4">
      <c r="D702" s="130"/>
    </row>
    <row r="703" spans="4:4">
      <c r="D703" s="130"/>
    </row>
    <row r="704" spans="4:4">
      <c r="D704" s="130"/>
    </row>
    <row r="705" spans="4:4">
      <c r="D705" s="130"/>
    </row>
    <row r="706" spans="4:4">
      <c r="D706" s="130"/>
    </row>
    <row r="707" spans="4:4">
      <c r="D707" s="130"/>
    </row>
    <row r="708" spans="4:4">
      <c r="D708" s="130"/>
    </row>
    <row r="709" spans="4:4">
      <c r="D709" s="130"/>
    </row>
    <row r="710" spans="4:4">
      <c r="D710" s="130"/>
    </row>
    <row r="711" spans="4:4">
      <c r="D711" s="130"/>
    </row>
    <row r="712" spans="4:4">
      <c r="D712" s="130"/>
    </row>
    <row r="713" spans="4:4">
      <c r="D713" s="130"/>
    </row>
    <row r="714" spans="4:4">
      <c r="D714" s="130"/>
    </row>
    <row r="715" spans="4:4">
      <c r="D715" s="130"/>
    </row>
    <row r="716" spans="4:4">
      <c r="D716" s="130"/>
    </row>
    <row r="717" spans="4:4">
      <c r="D717" s="130"/>
    </row>
    <row r="718" spans="4:4">
      <c r="D718" s="130"/>
    </row>
    <row r="719" spans="4:4">
      <c r="D719" s="130"/>
    </row>
    <row r="720" spans="4:4">
      <c r="D720" s="130"/>
    </row>
    <row r="721" spans="4:4">
      <c r="D721" s="130"/>
    </row>
    <row r="722" spans="4:4">
      <c r="D722" s="130"/>
    </row>
    <row r="723" spans="4:4">
      <c r="D723" s="130"/>
    </row>
    <row r="724" spans="4:4">
      <c r="D724" s="130"/>
    </row>
    <row r="725" spans="4:4">
      <c r="D725" s="130"/>
    </row>
    <row r="726" spans="4:4">
      <c r="D726" s="130"/>
    </row>
    <row r="727" spans="4:4">
      <c r="D727" s="130"/>
    </row>
    <row r="728" spans="4:4">
      <c r="D728" s="130"/>
    </row>
    <row r="729" spans="4:4">
      <c r="D729" s="130"/>
    </row>
    <row r="730" spans="4:4">
      <c r="D730" s="130"/>
    </row>
    <row r="731" spans="4:4">
      <c r="D731" s="130"/>
    </row>
    <row r="732" spans="4:4">
      <c r="D732" s="130"/>
    </row>
    <row r="733" spans="4:4">
      <c r="D733" s="130"/>
    </row>
    <row r="734" spans="4:4">
      <c r="D734" s="130"/>
    </row>
    <row r="735" spans="4:4">
      <c r="D735" s="130"/>
    </row>
    <row r="736" spans="4:4">
      <c r="D736" s="130"/>
    </row>
    <row r="737" spans="4:4">
      <c r="D737" s="130"/>
    </row>
    <row r="738" spans="4:4">
      <c r="D738" s="130"/>
    </row>
    <row r="739" spans="4:4">
      <c r="D739" s="130"/>
    </row>
    <row r="740" spans="4:4">
      <c r="D740" s="130"/>
    </row>
    <row r="741" spans="4:4">
      <c r="D741" s="130"/>
    </row>
    <row r="742" spans="4:4">
      <c r="D742" s="130"/>
    </row>
    <row r="743" spans="4:4">
      <c r="D743" s="130"/>
    </row>
    <row r="744" spans="4:4">
      <c r="D744" s="130"/>
    </row>
    <row r="745" spans="4:4">
      <c r="D745" s="130"/>
    </row>
    <row r="746" spans="4:4">
      <c r="D746" s="130"/>
    </row>
    <row r="747" spans="4:4">
      <c r="D747" s="130"/>
    </row>
    <row r="748" spans="4:4">
      <c r="D748" s="130"/>
    </row>
    <row r="749" spans="4:4">
      <c r="D749" s="130"/>
    </row>
    <row r="750" spans="4:4">
      <c r="D750" s="130"/>
    </row>
    <row r="751" spans="4:4">
      <c r="D751" s="130"/>
    </row>
    <row r="752" spans="4:4">
      <c r="D752" s="130"/>
    </row>
    <row r="753" spans="4:4">
      <c r="D753" s="130"/>
    </row>
    <row r="754" spans="4:4">
      <c r="D754" s="130"/>
    </row>
    <row r="755" spans="4:4">
      <c r="D755" s="130"/>
    </row>
    <row r="756" spans="4:4">
      <c r="D756" s="130"/>
    </row>
    <row r="757" spans="4:4">
      <c r="D757" s="130"/>
    </row>
    <row r="758" spans="4:4">
      <c r="D758" s="130"/>
    </row>
    <row r="759" spans="4:4">
      <c r="D759" s="130"/>
    </row>
    <row r="760" spans="4:4">
      <c r="D760" s="130"/>
    </row>
    <row r="761" spans="4:4">
      <c r="D761" s="130"/>
    </row>
    <row r="762" spans="4:4">
      <c r="D762" s="130"/>
    </row>
    <row r="763" spans="4:4">
      <c r="D763" s="130"/>
    </row>
    <row r="764" spans="4:4">
      <c r="D764" s="130"/>
    </row>
    <row r="765" spans="4:4">
      <c r="D765" s="130"/>
    </row>
    <row r="766" spans="4:4">
      <c r="D766" s="130"/>
    </row>
    <row r="767" spans="4:4">
      <c r="D767" s="130"/>
    </row>
    <row r="768" spans="4:4">
      <c r="D768" s="130"/>
    </row>
    <row r="769" spans="4:4">
      <c r="D769" s="130"/>
    </row>
    <row r="770" spans="4:4">
      <c r="D770" s="130"/>
    </row>
    <row r="771" spans="4:4">
      <c r="D771" s="130"/>
    </row>
    <row r="772" spans="4:4">
      <c r="D772" s="130"/>
    </row>
    <row r="773" spans="4:4">
      <c r="D773" s="130"/>
    </row>
    <row r="774" spans="4:4">
      <c r="D774" s="130"/>
    </row>
    <row r="775" spans="4:4">
      <c r="D775" s="130"/>
    </row>
    <row r="776" spans="4:4">
      <c r="D776" s="130"/>
    </row>
    <row r="777" spans="4:4">
      <c r="D777" s="130"/>
    </row>
    <row r="778" spans="4:4">
      <c r="D778" s="130"/>
    </row>
    <row r="779" spans="4:4">
      <c r="D779" s="130"/>
    </row>
    <row r="780" spans="4:4">
      <c r="D780" s="130"/>
    </row>
    <row r="781" spans="4:4">
      <c r="D781" s="130"/>
    </row>
    <row r="782" spans="4:4">
      <c r="D782" s="130"/>
    </row>
    <row r="783" spans="4:4">
      <c r="D783" s="130"/>
    </row>
    <row r="784" spans="4:4">
      <c r="D784" s="130"/>
    </row>
    <row r="785" spans="4:4">
      <c r="D785" s="130"/>
    </row>
    <row r="786" spans="4:4">
      <c r="D786" s="130"/>
    </row>
    <row r="787" spans="4:4">
      <c r="D787" s="130"/>
    </row>
    <row r="788" spans="4:4">
      <c r="D788" s="130"/>
    </row>
    <row r="789" spans="4:4">
      <c r="D789" s="130"/>
    </row>
    <row r="790" spans="4:4">
      <c r="D790" s="130"/>
    </row>
    <row r="791" spans="4:4">
      <c r="D791" s="130"/>
    </row>
    <row r="792" spans="4:4">
      <c r="D792" s="130"/>
    </row>
    <row r="793" spans="4:4">
      <c r="D793" s="130"/>
    </row>
    <row r="794" spans="4:4">
      <c r="D794" s="130"/>
    </row>
    <row r="795" spans="4:4">
      <c r="D795" s="130"/>
    </row>
    <row r="796" spans="4:4">
      <c r="D796" s="130"/>
    </row>
    <row r="797" spans="4:4">
      <c r="D797" s="130"/>
    </row>
    <row r="798" spans="4:4">
      <c r="D798" s="130"/>
    </row>
    <row r="799" spans="4:4">
      <c r="D799" s="130"/>
    </row>
    <row r="800" spans="4:4">
      <c r="D800" s="130"/>
    </row>
    <row r="801" spans="4:4">
      <c r="D801" s="130"/>
    </row>
    <row r="802" spans="4:4">
      <c r="D802" s="130"/>
    </row>
    <row r="803" spans="4:4">
      <c r="D803" s="130"/>
    </row>
    <row r="804" spans="4:4">
      <c r="D804" s="130"/>
    </row>
    <row r="805" spans="4:4">
      <c r="D805" s="130"/>
    </row>
    <row r="806" spans="4:4">
      <c r="D806" s="130"/>
    </row>
    <row r="807" spans="4:4">
      <c r="D807" s="130"/>
    </row>
    <row r="808" spans="4:4">
      <c r="D808" s="130"/>
    </row>
    <row r="809" spans="4:4">
      <c r="D809" s="130"/>
    </row>
    <row r="810" spans="4:4">
      <c r="D810" s="130"/>
    </row>
    <row r="811" spans="4:4">
      <c r="D811" s="130"/>
    </row>
    <row r="812" spans="4:4">
      <c r="D812" s="130"/>
    </row>
    <row r="813" spans="4:4">
      <c r="D813" s="130"/>
    </row>
    <row r="814" spans="4:4">
      <c r="D814" s="130"/>
    </row>
    <row r="815" spans="4:4">
      <c r="D815" s="130"/>
    </row>
    <row r="816" spans="4:4">
      <c r="D816" s="130"/>
    </row>
    <row r="817" spans="4:4">
      <c r="D817" s="130"/>
    </row>
    <row r="818" spans="4:4">
      <c r="D818" s="130"/>
    </row>
    <row r="819" spans="4:4">
      <c r="D819" s="130"/>
    </row>
    <row r="820" spans="4:4">
      <c r="D820" s="130"/>
    </row>
    <row r="821" spans="4:4">
      <c r="D821" s="130"/>
    </row>
    <row r="822" spans="4:4">
      <c r="D822" s="130"/>
    </row>
    <row r="823" spans="4:4">
      <c r="D823" s="130"/>
    </row>
    <row r="824" spans="4:4">
      <c r="D824" s="130"/>
    </row>
    <row r="825" spans="4:4">
      <c r="D825" s="130"/>
    </row>
    <row r="826" spans="4:4">
      <c r="D826" s="130"/>
    </row>
    <row r="827" spans="4:4">
      <c r="D827" s="130"/>
    </row>
    <row r="828" spans="4:4">
      <c r="D828" s="130"/>
    </row>
    <row r="829" spans="4:4">
      <c r="D829" s="130"/>
    </row>
    <row r="830" spans="4:4">
      <c r="D830" s="130"/>
    </row>
    <row r="831" spans="4:4">
      <c r="D831" s="130"/>
    </row>
    <row r="832" spans="4:4">
      <c r="D832" s="130"/>
    </row>
    <row r="833" spans="4:4">
      <c r="D833" s="130"/>
    </row>
    <row r="834" spans="4:4">
      <c r="D834" s="130"/>
    </row>
    <row r="835" spans="4:4">
      <c r="D835" s="130"/>
    </row>
    <row r="836" spans="4:4">
      <c r="D836" s="130"/>
    </row>
    <row r="837" spans="4:4">
      <c r="D837" s="130"/>
    </row>
    <row r="838" spans="4:4">
      <c r="D838" s="130"/>
    </row>
    <row r="839" spans="4:4">
      <c r="D839" s="130"/>
    </row>
    <row r="840" spans="4:4">
      <c r="D840" s="130"/>
    </row>
    <row r="841" spans="4:4">
      <c r="D841" s="130"/>
    </row>
    <row r="842" spans="4:4">
      <c r="D842" s="130"/>
    </row>
    <row r="843" spans="4:4">
      <c r="D843" s="130"/>
    </row>
    <row r="844" spans="4:4">
      <c r="D844" s="130"/>
    </row>
    <row r="845" spans="4:4">
      <c r="D845" s="130"/>
    </row>
    <row r="846" spans="4:4">
      <c r="D846" s="130"/>
    </row>
    <row r="847" spans="4:4">
      <c r="D847" s="130"/>
    </row>
    <row r="848" spans="4:4">
      <c r="D848" s="130"/>
    </row>
    <row r="849" spans="4:4">
      <c r="D849" s="130"/>
    </row>
    <row r="850" spans="4:4">
      <c r="D850" s="130"/>
    </row>
    <row r="851" spans="4:4">
      <c r="D851" s="130"/>
    </row>
    <row r="852" spans="4:4">
      <c r="D852" s="130"/>
    </row>
    <row r="853" spans="4:4">
      <c r="D853" s="130"/>
    </row>
    <row r="854" spans="4:4">
      <c r="D854" s="130"/>
    </row>
    <row r="855" spans="4:4">
      <c r="D855" s="130"/>
    </row>
    <row r="856" spans="4:4">
      <c r="D856" s="130"/>
    </row>
    <row r="857" spans="4:4">
      <c r="D857" s="130"/>
    </row>
    <row r="858" spans="4:4">
      <c r="D858" s="130"/>
    </row>
    <row r="859" spans="4:4">
      <c r="D859" s="130"/>
    </row>
    <row r="860" spans="4:4">
      <c r="D860" s="130"/>
    </row>
    <row r="861" spans="4:4">
      <c r="D861" s="130"/>
    </row>
    <row r="862" spans="4:4">
      <c r="D862" s="130"/>
    </row>
    <row r="863" spans="4:4">
      <c r="D863" s="130"/>
    </row>
    <row r="864" spans="4:4">
      <c r="D864" s="130"/>
    </row>
    <row r="865" spans="4:4">
      <c r="D865" s="130"/>
    </row>
    <row r="866" spans="4:4">
      <c r="D866" s="130"/>
    </row>
    <row r="867" spans="4:4">
      <c r="D867" s="130"/>
    </row>
    <row r="868" spans="4:4">
      <c r="D868" s="130"/>
    </row>
    <row r="869" spans="4:4">
      <c r="D869" s="130"/>
    </row>
    <row r="870" spans="4:4">
      <c r="D870" s="130"/>
    </row>
    <row r="871" spans="4:4">
      <c r="D871" s="130"/>
    </row>
    <row r="872" spans="4:4">
      <c r="D872" s="130"/>
    </row>
    <row r="873" spans="4:4">
      <c r="D873" s="130"/>
    </row>
    <row r="874" spans="4:4">
      <c r="D874" s="130"/>
    </row>
    <row r="875" spans="4:4">
      <c r="D875" s="130"/>
    </row>
    <row r="876" spans="4:4">
      <c r="D876" s="130"/>
    </row>
    <row r="877" spans="4:4">
      <c r="D877" s="130"/>
    </row>
    <row r="878" spans="4:4">
      <c r="D878" s="130"/>
    </row>
    <row r="879" spans="4:4">
      <c r="D879" s="130"/>
    </row>
    <row r="880" spans="4:4">
      <c r="D880" s="130"/>
    </row>
    <row r="881" spans="4:4">
      <c r="D881" s="130"/>
    </row>
    <row r="882" spans="4:4">
      <c r="D882" s="130"/>
    </row>
    <row r="883" spans="4:4">
      <c r="D883" s="130"/>
    </row>
    <row r="884" spans="4:4">
      <c r="D884" s="130"/>
    </row>
    <row r="885" spans="4:4">
      <c r="D885" s="130"/>
    </row>
    <row r="886" spans="4:4">
      <c r="D886" s="130"/>
    </row>
    <row r="887" spans="4:4">
      <c r="D887" s="130"/>
    </row>
    <row r="888" spans="4:4">
      <c r="D888" s="130"/>
    </row>
    <row r="889" spans="4:4">
      <c r="D889" s="130"/>
    </row>
    <row r="890" spans="4:4">
      <c r="D890" s="130"/>
    </row>
    <row r="891" spans="4:4">
      <c r="D891" s="130"/>
    </row>
    <row r="892" spans="4:4">
      <c r="D892" s="130"/>
    </row>
    <row r="893" spans="4:4">
      <c r="D893" s="130"/>
    </row>
    <row r="894" spans="4:4">
      <c r="D894" s="130"/>
    </row>
    <row r="895" spans="4:4">
      <c r="D895" s="130"/>
    </row>
    <row r="896" spans="4:4">
      <c r="D896" s="130"/>
    </row>
    <row r="897" spans="4:4">
      <c r="D897" s="130"/>
    </row>
    <row r="898" spans="4:4">
      <c r="D898" s="130"/>
    </row>
    <row r="899" spans="4:4">
      <c r="D899" s="130"/>
    </row>
    <row r="900" spans="4:4">
      <c r="D900" s="130"/>
    </row>
    <row r="901" spans="4:4">
      <c r="D901" s="130"/>
    </row>
    <row r="902" spans="4:4">
      <c r="D902" s="130"/>
    </row>
    <row r="903" spans="4:4">
      <c r="D903" s="130"/>
    </row>
    <row r="904" spans="4:4">
      <c r="D904" s="130"/>
    </row>
    <row r="905" spans="4:4">
      <c r="D905" s="130"/>
    </row>
    <row r="906" spans="4:4">
      <c r="D906" s="130"/>
    </row>
    <row r="907" spans="4:4">
      <c r="D907" s="130"/>
    </row>
    <row r="908" spans="4:4">
      <c r="D908" s="130"/>
    </row>
    <row r="909" spans="4:4">
      <c r="D909" s="130"/>
    </row>
    <row r="910" spans="4:4">
      <c r="D910" s="130"/>
    </row>
    <row r="911" spans="4:4">
      <c r="D911" s="130"/>
    </row>
    <row r="912" spans="4:4">
      <c r="D912" s="130"/>
    </row>
    <row r="913" spans="4:4">
      <c r="D913" s="130"/>
    </row>
    <row r="914" spans="4:4">
      <c r="D914" s="130"/>
    </row>
    <row r="915" spans="4:4">
      <c r="D915" s="130"/>
    </row>
    <row r="916" spans="4:4">
      <c r="D916" s="130"/>
    </row>
    <row r="917" spans="4:4">
      <c r="D917" s="130"/>
    </row>
    <row r="918" spans="4:4">
      <c r="D918" s="130"/>
    </row>
    <row r="919" spans="4:4">
      <c r="D919" s="130"/>
    </row>
    <row r="920" spans="4:4">
      <c r="D920" s="130"/>
    </row>
    <row r="921" spans="4:4">
      <c r="D921" s="130"/>
    </row>
    <row r="922" spans="4:4">
      <c r="D922" s="130"/>
    </row>
    <row r="923" spans="4:4">
      <c r="D923" s="130"/>
    </row>
    <row r="924" spans="4:4">
      <c r="D924" s="130"/>
    </row>
    <row r="925" spans="4:4">
      <c r="D925" s="130"/>
    </row>
    <row r="926" spans="4:4">
      <c r="D926" s="130"/>
    </row>
    <row r="927" spans="4:4">
      <c r="D927" s="130"/>
    </row>
    <row r="928" spans="4:4">
      <c r="D928" s="130"/>
    </row>
    <row r="929" spans="4:4">
      <c r="D929" s="130"/>
    </row>
    <row r="930" spans="4:4">
      <c r="D930" s="130"/>
    </row>
    <row r="931" spans="4:4">
      <c r="D931" s="130"/>
    </row>
    <row r="932" spans="4:4">
      <c r="D932" s="130"/>
    </row>
    <row r="933" spans="4:4">
      <c r="D933" s="130"/>
    </row>
    <row r="934" spans="4:4">
      <c r="D934" s="130"/>
    </row>
    <row r="935" spans="4:4">
      <c r="D935" s="130"/>
    </row>
    <row r="936" spans="4:4">
      <c r="D936" s="130"/>
    </row>
    <row r="937" spans="4:4">
      <c r="D937" s="130"/>
    </row>
    <row r="938" spans="4:4">
      <c r="D938" s="130"/>
    </row>
    <row r="939" spans="4:4">
      <c r="D939" s="130"/>
    </row>
    <row r="940" spans="4:4">
      <c r="D940" s="130"/>
    </row>
    <row r="941" spans="4:4">
      <c r="D941" s="130"/>
    </row>
    <row r="942" spans="4:4">
      <c r="D942" s="130"/>
    </row>
    <row r="943" spans="4:4">
      <c r="D943" s="130"/>
    </row>
    <row r="944" spans="4:4">
      <c r="D944" s="130"/>
    </row>
    <row r="945" spans="4:4">
      <c r="D945" s="130"/>
    </row>
    <row r="946" spans="4:4">
      <c r="D946" s="130"/>
    </row>
    <row r="947" spans="4:4">
      <c r="D947" s="130"/>
    </row>
    <row r="948" spans="4:4">
      <c r="D948" s="130"/>
    </row>
    <row r="949" spans="4:4">
      <c r="D949" s="130"/>
    </row>
    <row r="950" spans="4:4">
      <c r="D950" s="130"/>
    </row>
    <row r="951" spans="4:4">
      <c r="D951" s="130"/>
    </row>
    <row r="952" spans="4:4">
      <c r="D952" s="130"/>
    </row>
    <row r="953" spans="4:4">
      <c r="D953" s="130"/>
    </row>
    <row r="954" spans="4:4">
      <c r="D954" s="130"/>
    </row>
    <row r="955" spans="4:4">
      <c r="D955" s="130"/>
    </row>
    <row r="956" spans="4:4">
      <c r="D956" s="130"/>
    </row>
    <row r="957" spans="4:4">
      <c r="D957" s="130"/>
    </row>
    <row r="958" spans="4:4">
      <c r="D958" s="130"/>
    </row>
    <row r="959" spans="4:4">
      <c r="D959" s="130"/>
    </row>
    <row r="960" spans="4:4">
      <c r="D960" s="130"/>
    </row>
    <row r="961" spans="4:4">
      <c r="D961" s="130"/>
    </row>
    <row r="962" spans="4:4">
      <c r="D962" s="130"/>
    </row>
    <row r="963" spans="4:4">
      <c r="D963" s="130"/>
    </row>
    <row r="964" spans="4:4">
      <c r="D964" s="130"/>
    </row>
    <row r="965" spans="4:4">
      <c r="D965" s="130"/>
    </row>
    <row r="966" spans="4:4">
      <c r="D966" s="130"/>
    </row>
    <row r="967" spans="4:4">
      <c r="D967" s="130"/>
    </row>
    <row r="968" spans="4:4">
      <c r="D968" s="130"/>
    </row>
    <row r="969" spans="4:4">
      <c r="D969" s="130"/>
    </row>
    <row r="970" spans="4:4">
      <c r="D970" s="130"/>
    </row>
    <row r="971" spans="4:4">
      <c r="D971" s="130"/>
    </row>
    <row r="972" spans="4:4">
      <c r="D972" s="130"/>
    </row>
    <row r="973" spans="4:4">
      <c r="D973" s="130"/>
    </row>
    <row r="974" spans="4:4">
      <c r="D974" s="130"/>
    </row>
    <row r="975" spans="4:4">
      <c r="D975" s="130"/>
    </row>
    <row r="976" spans="4:4">
      <c r="D976" s="130"/>
    </row>
    <row r="977" spans="4:4">
      <c r="D977" s="130"/>
    </row>
    <row r="978" spans="4:4">
      <c r="D978" s="130"/>
    </row>
    <row r="979" spans="4:4">
      <c r="D979" s="130"/>
    </row>
    <row r="980" spans="4:4">
      <c r="D980" s="130"/>
    </row>
    <row r="981" spans="4:4">
      <c r="D981" s="130"/>
    </row>
    <row r="982" spans="4:4">
      <c r="D982" s="130"/>
    </row>
    <row r="983" spans="4:4">
      <c r="D983" s="130"/>
    </row>
    <row r="984" spans="4:4">
      <c r="D984" s="130"/>
    </row>
    <row r="985" spans="4:4">
      <c r="D985" s="130"/>
    </row>
    <row r="986" spans="4:4">
      <c r="D986" s="130"/>
    </row>
    <row r="987" spans="4:4">
      <c r="D987" s="130"/>
    </row>
    <row r="988" spans="4:4">
      <c r="D988" s="130"/>
    </row>
    <row r="989" spans="4:4">
      <c r="D989" s="130"/>
    </row>
    <row r="990" spans="4:4">
      <c r="D990" s="130"/>
    </row>
    <row r="991" spans="4:4">
      <c r="D991" s="130"/>
    </row>
    <row r="992" spans="4:4">
      <c r="D992" s="130"/>
    </row>
    <row r="993" spans="4:4">
      <c r="D993" s="130"/>
    </row>
    <row r="994" spans="4:4">
      <c r="D994" s="130"/>
    </row>
    <row r="995" spans="4:4">
      <c r="D995" s="130"/>
    </row>
    <row r="996" spans="4:4">
      <c r="D996" s="130"/>
    </row>
    <row r="997" spans="4:4">
      <c r="D997" s="130"/>
    </row>
    <row r="998" spans="4:4">
      <c r="D998" s="130"/>
    </row>
    <row r="999" spans="4:4">
      <c r="D999" s="130"/>
    </row>
    <row r="1000" spans="4:4">
      <c r="D1000" s="130"/>
    </row>
    <row r="1001" spans="4:4">
      <c r="D1001" s="130"/>
    </row>
    <row r="1002" spans="4:4">
      <c r="D1002" s="130"/>
    </row>
    <row r="1003" spans="4:4">
      <c r="D1003" s="130"/>
    </row>
    <row r="1004" spans="4:4">
      <c r="D1004" s="130"/>
    </row>
    <row r="1005" spans="4:4">
      <c r="D1005" s="130"/>
    </row>
    <row r="1006" spans="4:4">
      <c r="D1006" s="130"/>
    </row>
    <row r="1007" spans="4:4">
      <c r="D1007" s="130"/>
    </row>
    <row r="1008" spans="4:4">
      <c r="D1008" s="130"/>
    </row>
    <row r="1009" spans="4:4">
      <c r="D1009" s="130"/>
    </row>
    <row r="1010" spans="4:4">
      <c r="D1010" s="130"/>
    </row>
    <row r="1011" spans="4:4">
      <c r="D1011" s="130"/>
    </row>
    <row r="1012" spans="4:4">
      <c r="D1012" s="130"/>
    </row>
    <row r="1013" spans="4:4">
      <c r="D1013" s="130"/>
    </row>
    <row r="1014" spans="4:4">
      <c r="D1014" s="130"/>
    </row>
    <row r="1015" spans="4:4">
      <c r="D1015" s="130"/>
    </row>
    <row r="1016" spans="4:4">
      <c r="D1016" s="130"/>
    </row>
    <row r="1017" spans="4:4">
      <c r="D1017" s="130"/>
    </row>
    <row r="1018" spans="4:4">
      <c r="D1018" s="130"/>
    </row>
    <row r="1019" spans="4:4">
      <c r="D1019" s="130"/>
    </row>
    <row r="1020" spans="4:4">
      <c r="D1020" s="130"/>
    </row>
    <row r="1021" spans="4:4">
      <c r="D1021" s="130"/>
    </row>
    <row r="1022" spans="4:4">
      <c r="D1022" s="130"/>
    </row>
    <row r="1023" spans="4:4">
      <c r="D1023" s="130"/>
    </row>
    <row r="1024" spans="4:4">
      <c r="D1024" s="130"/>
    </row>
    <row r="1025" spans="4:4">
      <c r="D1025" s="130"/>
    </row>
    <row r="1026" spans="4:4">
      <c r="D1026" s="130"/>
    </row>
    <row r="1027" spans="4:4">
      <c r="D1027" s="130"/>
    </row>
    <row r="1028" spans="4:4">
      <c r="D1028" s="130"/>
    </row>
    <row r="1029" spans="4:4">
      <c r="D1029" s="130"/>
    </row>
    <row r="1030" spans="4:4">
      <c r="D1030" s="130"/>
    </row>
    <row r="1031" spans="4:4">
      <c r="D1031" s="130"/>
    </row>
    <row r="1032" spans="4:4">
      <c r="D1032" s="130"/>
    </row>
    <row r="1033" spans="4:4">
      <c r="D1033" s="130"/>
    </row>
    <row r="1034" spans="4:4">
      <c r="D1034" s="130"/>
    </row>
    <row r="1035" spans="4:4">
      <c r="D1035" s="130"/>
    </row>
    <row r="1036" spans="4:4">
      <c r="D1036" s="130"/>
    </row>
    <row r="1037" spans="4:4">
      <c r="D1037" s="130"/>
    </row>
    <row r="1038" spans="4:4">
      <c r="D1038" s="130"/>
    </row>
    <row r="1039" spans="4:4">
      <c r="D1039" s="130"/>
    </row>
    <row r="1040" spans="4:4">
      <c r="D1040" s="130"/>
    </row>
    <row r="1041" spans="4:4">
      <c r="D1041" s="130"/>
    </row>
    <row r="1042" spans="4:4">
      <c r="D1042" s="130"/>
    </row>
    <row r="1043" spans="4:4">
      <c r="D1043" s="130"/>
    </row>
    <row r="1044" spans="4:4">
      <c r="D1044" s="130"/>
    </row>
    <row r="1045" spans="4:4">
      <c r="D1045" s="130"/>
    </row>
    <row r="1046" spans="4:4">
      <c r="D1046" s="130"/>
    </row>
    <row r="1047" spans="4:4">
      <c r="D1047" s="130"/>
    </row>
    <row r="1048" spans="4:4">
      <c r="D1048" s="130"/>
    </row>
    <row r="1049" spans="4:4">
      <c r="D1049" s="130"/>
    </row>
    <row r="1050" spans="4:4">
      <c r="D1050" s="130"/>
    </row>
    <row r="1051" spans="4:4">
      <c r="D1051" s="130"/>
    </row>
    <row r="1052" spans="4:4">
      <c r="D1052" s="130"/>
    </row>
    <row r="1053" spans="4:4">
      <c r="D1053" s="130"/>
    </row>
    <row r="1054" spans="4:4">
      <c r="D1054" s="130"/>
    </row>
    <row r="1055" spans="4:4">
      <c r="D1055" s="130"/>
    </row>
    <row r="1056" spans="4:4">
      <c r="D1056" s="130"/>
    </row>
    <row r="1057" spans="4:4">
      <c r="D1057" s="130"/>
    </row>
    <row r="1058" spans="4:4">
      <c r="D1058" s="130"/>
    </row>
    <row r="1059" spans="4:4">
      <c r="D1059" s="130"/>
    </row>
    <row r="1060" spans="4:4">
      <c r="D1060" s="130"/>
    </row>
    <row r="1061" spans="4:4">
      <c r="D1061" s="130"/>
    </row>
    <row r="1062" spans="4:4">
      <c r="D1062" s="130"/>
    </row>
    <row r="1063" spans="4:4">
      <c r="D1063" s="130"/>
    </row>
    <row r="1064" spans="4:4">
      <c r="D1064" s="130"/>
    </row>
    <row r="1065" spans="4:4">
      <c r="D1065" s="130"/>
    </row>
    <row r="1066" spans="4:4">
      <c r="D1066" s="130"/>
    </row>
    <row r="1067" spans="4:4">
      <c r="D1067" s="130"/>
    </row>
    <row r="1068" spans="4:4">
      <c r="D1068" s="130"/>
    </row>
    <row r="1069" spans="4:4">
      <c r="D1069" s="130"/>
    </row>
    <row r="1070" spans="4:4">
      <c r="D1070" s="130"/>
    </row>
    <row r="1071" spans="4:4">
      <c r="D1071" s="130"/>
    </row>
    <row r="1072" spans="4:4">
      <c r="D1072" s="130"/>
    </row>
    <row r="1073" spans="4:4">
      <c r="D1073" s="130"/>
    </row>
    <row r="1074" spans="4:4">
      <c r="D1074" s="130"/>
    </row>
    <row r="1075" spans="4:4">
      <c r="D1075" s="130"/>
    </row>
    <row r="1076" spans="4:4">
      <c r="D1076" s="130"/>
    </row>
    <row r="1077" spans="4:4">
      <c r="D1077" s="130"/>
    </row>
    <row r="1078" spans="4:4">
      <c r="D1078" s="130"/>
    </row>
    <row r="1079" spans="4:4">
      <c r="D1079" s="130"/>
    </row>
    <row r="1080" spans="4:4">
      <c r="D1080" s="130"/>
    </row>
    <row r="1081" spans="4:4">
      <c r="D1081" s="130"/>
    </row>
    <row r="1082" spans="4:4">
      <c r="D1082" s="130"/>
    </row>
    <row r="1083" spans="4:4">
      <c r="D1083" s="130"/>
    </row>
    <row r="1084" spans="4:4">
      <c r="D1084" s="130"/>
    </row>
    <row r="1085" spans="4:4">
      <c r="D1085" s="130"/>
    </row>
    <row r="1086" spans="4:4">
      <c r="D1086" s="130"/>
    </row>
    <row r="1087" spans="4:4">
      <c r="D1087" s="130"/>
    </row>
    <row r="1088" spans="4:4">
      <c r="D1088" s="130"/>
    </row>
    <row r="1089" spans="4:4">
      <c r="D1089" s="130"/>
    </row>
    <row r="1090" spans="4:4">
      <c r="D1090" s="130"/>
    </row>
    <row r="1091" spans="4:4">
      <c r="D1091" s="130"/>
    </row>
    <row r="1092" spans="4:4">
      <c r="D1092" s="130"/>
    </row>
    <row r="1093" spans="4:4">
      <c r="D1093" s="130"/>
    </row>
    <row r="1094" spans="4:4">
      <c r="D1094" s="130"/>
    </row>
    <row r="1095" spans="4:4">
      <c r="D1095" s="130"/>
    </row>
    <row r="1096" spans="4:4">
      <c r="D1096" s="130"/>
    </row>
    <row r="1097" spans="4:4">
      <c r="D1097" s="130"/>
    </row>
    <row r="1098" spans="4:4">
      <c r="D1098" s="130"/>
    </row>
    <row r="1099" spans="4:4">
      <c r="D1099" s="130"/>
    </row>
    <row r="1100" spans="4:4">
      <c r="D1100" s="130"/>
    </row>
    <row r="1101" spans="4:4">
      <c r="D1101" s="130"/>
    </row>
    <row r="1102" spans="4:4">
      <c r="D1102" s="130"/>
    </row>
    <row r="1103" spans="4:4">
      <c r="D1103" s="130"/>
    </row>
    <row r="1104" spans="4:4">
      <c r="D1104" s="130"/>
    </row>
    <row r="1105" spans="4:4">
      <c r="D1105" s="130"/>
    </row>
    <row r="1106" spans="4:4">
      <c r="D1106" s="130"/>
    </row>
    <row r="1107" spans="4:4">
      <c r="D1107" s="130"/>
    </row>
    <row r="1108" spans="4:4">
      <c r="D1108" s="130"/>
    </row>
    <row r="1109" spans="4:4">
      <c r="D1109" s="130"/>
    </row>
    <row r="1110" spans="4:4">
      <c r="D1110" s="130"/>
    </row>
    <row r="1111" spans="4:4">
      <c r="D1111" s="130"/>
    </row>
    <row r="1112" spans="4:4">
      <c r="D1112" s="130"/>
    </row>
    <row r="1113" spans="4:4">
      <c r="D1113" s="130"/>
    </row>
    <row r="1114" spans="4:4">
      <c r="D1114" s="130"/>
    </row>
    <row r="1115" spans="4:4">
      <c r="D1115" s="130"/>
    </row>
    <row r="1116" spans="4:4">
      <c r="D1116" s="130"/>
    </row>
    <row r="1117" spans="4:4">
      <c r="D1117" s="130"/>
    </row>
    <row r="1118" spans="4:4">
      <c r="D1118" s="130"/>
    </row>
    <row r="1119" spans="4:4">
      <c r="D1119" s="130"/>
    </row>
    <row r="1120" spans="4:4">
      <c r="D1120" s="130"/>
    </row>
    <row r="1121" spans="4:4">
      <c r="D1121" s="130"/>
    </row>
    <row r="1122" spans="4:4">
      <c r="D1122" s="130"/>
    </row>
    <row r="1123" spans="4:4">
      <c r="D1123" s="130"/>
    </row>
    <row r="1124" spans="4:4">
      <c r="D1124" s="130"/>
    </row>
    <row r="1125" spans="4:4">
      <c r="D1125" s="130"/>
    </row>
    <row r="1126" spans="4:4">
      <c r="D1126" s="130"/>
    </row>
    <row r="1127" spans="4:4">
      <c r="D1127" s="130"/>
    </row>
    <row r="1128" spans="4:4">
      <c r="D1128" s="130"/>
    </row>
    <row r="1129" spans="4:4">
      <c r="D1129" s="130"/>
    </row>
    <row r="1130" spans="4:4">
      <c r="D1130" s="130"/>
    </row>
    <row r="1131" spans="4:4">
      <c r="D1131" s="130"/>
    </row>
    <row r="1132" spans="4:4">
      <c r="D1132" s="130"/>
    </row>
    <row r="1133" spans="4:4">
      <c r="D1133" s="130"/>
    </row>
    <row r="1134" spans="4:4">
      <c r="D1134" s="130"/>
    </row>
    <row r="1135" spans="4:4">
      <c r="D1135" s="130"/>
    </row>
    <row r="1136" spans="4:4">
      <c r="D1136" s="130"/>
    </row>
    <row r="1137" spans="4:4">
      <c r="D1137" s="130"/>
    </row>
    <row r="1138" spans="4:4">
      <c r="D1138" s="130"/>
    </row>
    <row r="1139" spans="4:4">
      <c r="D1139" s="130"/>
    </row>
    <row r="1140" spans="4:4">
      <c r="D1140" s="130"/>
    </row>
    <row r="1141" spans="4:4">
      <c r="D1141" s="130"/>
    </row>
    <row r="1142" spans="4:4">
      <c r="D1142" s="130"/>
    </row>
    <row r="1143" spans="4:4">
      <c r="D1143" s="130"/>
    </row>
    <row r="1144" spans="4:4">
      <c r="D1144" s="130"/>
    </row>
    <row r="1145" spans="4:4">
      <c r="D1145" s="130"/>
    </row>
    <row r="1146" spans="4:4">
      <c r="D1146" s="130"/>
    </row>
    <row r="1147" spans="4:4">
      <c r="D1147" s="130"/>
    </row>
    <row r="1148" spans="4:4">
      <c r="D1148" s="130"/>
    </row>
    <row r="1149" spans="4:4">
      <c r="D1149" s="130"/>
    </row>
    <row r="1150" spans="4:4">
      <c r="D1150" s="130"/>
    </row>
    <row r="1151" spans="4:4">
      <c r="D1151" s="130"/>
    </row>
    <row r="1152" spans="4:4">
      <c r="D1152" s="130"/>
    </row>
    <row r="1153" spans="4:4">
      <c r="D1153" s="130"/>
    </row>
    <row r="1154" spans="4:4">
      <c r="D1154" s="130"/>
    </row>
    <row r="1155" spans="4:4">
      <c r="D1155" s="130"/>
    </row>
    <row r="1156" spans="4:4">
      <c r="D1156" s="130"/>
    </row>
    <row r="1157" spans="4:4">
      <c r="D1157" s="130"/>
    </row>
    <row r="1158" spans="4:4">
      <c r="D1158" s="130"/>
    </row>
    <row r="1159" spans="4:4">
      <c r="D1159" s="130"/>
    </row>
    <row r="1160" spans="4:4">
      <c r="D1160" s="130"/>
    </row>
    <row r="1161" spans="4:4">
      <c r="D1161" s="130"/>
    </row>
    <row r="1162" spans="4:4">
      <c r="D1162" s="130"/>
    </row>
    <row r="1163" spans="4:4">
      <c r="D1163" s="130"/>
    </row>
    <row r="1164" spans="4:4">
      <c r="D1164" s="130"/>
    </row>
    <row r="1165" spans="4:4">
      <c r="D1165" s="130"/>
    </row>
    <row r="1166" spans="4:4">
      <c r="D1166" s="130"/>
    </row>
    <row r="1167" spans="4:4">
      <c r="D1167" s="130"/>
    </row>
    <row r="1168" spans="4:4">
      <c r="D1168" s="130"/>
    </row>
    <row r="1169" spans="4:4">
      <c r="D1169" s="130"/>
    </row>
    <row r="1170" spans="4:4">
      <c r="D1170" s="130"/>
    </row>
    <row r="1171" spans="4:4">
      <c r="D1171" s="130"/>
    </row>
    <row r="1172" spans="4:4">
      <c r="D1172" s="130"/>
    </row>
    <row r="1173" spans="4:4">
      <c r="D1173" s="130"/>
    </row>
    <row r="1174" spans="4:4">
      <c r="D1174" s="130"/>
    </row>
    <row r="1175" spans="4:4">
      <c r="D1175" s="130"/>
    </row>
    <row r="1176" spans="4:4">
      <c r="D1176" s="130"/>
    </row>
    <row r="1177" spans="4:4">
      <c r="D1177" s="130"/>
    </row>
    <row r="1178" spans="4:4">
      <c r="D1178" s="130"/>
    </row>
    <row r="1179" spans="4:4">
      <c r="D1179" s="130"/>
    </row>
    <row r="1180" spans="4:4">
      <c r="D1180" s="130"/>
    </row>
    <row r="1181" spans="4:4">
      <c r="D1181" s="130"/>
    </row>
    <row r="1182" spans="4:4">
      <c r="D1182" s="130"/>
    </row>
    <row r="1183" spans="4:4">
      <c r="D1183" s="130"/>
    </row>
    <row r="1184" spans="4:4">
      <c r="D1184" s="130"/>
    </row>
    <row r="1185" spans="4:4">
      <c r="D1185" s="130"/>
    </row>
    <row r="1186" spans="4:4">
      <c r="D1186" s="130"/>
    </row>
    <row r="1187" spans="4:4">
      <c r="D1187" s="130"/>
    </row>
    <row r="1188" spans="4:4">
      <c r="D1188" s="130"/>
    </row>
    <row r="1189" spans="4:4">
      <c r="D1189" s="130"/>
    </row>
    <row r="1190" spans="4:4">
      <c r="D1190" s="130"/>
    </row>
    <row r="1191" spans="4:4">
      <c r="D1191" s="130"/>
    </row>
    <row r="1192" spans="4:4">
      <c r="D1192" s="130"/>
    </row>
    <row r="1193" spans="4:4">
      <c r="D1193" s="130"/>
    </row>
    <row r="1194" spans="4:4">
      <c r="D1194" s="130"/>
    </row>
    <row r="1195" spans="4:4">
      <c r="D1195" s="130"/>
    </row>
    <row r="1196" spans="4:4">
      <c r="D1196" s="130"/>
    </row>
    <row r="1197" spans="4:4">
      <c r="D1197" s="130"/>
    </row>
    <row r="1198" spans="4:4">
      <c r="D1198" s="130"/>
    </row>
    <row r="1199" spans="4:4">
      <c r="D1199" s="130"/>
    </row>
    <row r="1200" spans="4:4">
      <c r="D1200" s="130"/>
    </row>
    <row r="1201" spans="4:4">
      <c r="D1201" s="130"/>
    </row>
    <row r="1202" spans="4:4">
      <c r="D1202" s="130"/>
    </row>
    <row r="1203" spans="4:4">
      <c r="D1203" s="130"/>
    </row>
    <row r="1204" spans="4:4">
      <c r="D1204" s="130"/>
    </row>
    <row r="1205" spans="4:4">
      <c r="D1205" s="130"/>
    </row>
    <row r="1206" spans="4:4">
      <c r="D1206" s="130"/>
    </row>
    <row r="1207" spans="4:4">
      <c r="D1207" s="130"/>
    </row>
    <row r="1208" spans="4:4">
      <c r="D1208" s="130"/>
    </row>
    <row r="1209" spans="4:4">
      <c r="D1209" s="130"/>
    </row>
    <row r="1210" spans="4:4">
      <c r="D1210" s="130"/>
    </row>
    <row r="1211" spans="4:4">
      <c r="D1211" s="130"/>
    </row>
    <row r="1212" spans="4:4">
      <c r="D1212" s="130"/>
    </row>
    <row r="1213" spans="4:4">
      <c r="D1213" s="130"/>
    </row>
    <row r="1214" spans="4:4">
      <c r="D1214" s="130"/>
    </row>
    <row r="1215" spans="4:4">
      <c r="D1215" s="130"/>
    </row>
    <row r="1216" spans="4:4">
      <c r="D1216" s="130"/>
    </row>
    <row r="1217" spans="4:4">
      <c r="D1217" s="130"/>
    </row>
    <row r="1218" spans="4:4">
      <c r="D1218" s="130"/>
    </row>
    <row r="1219" spans="4:4">
      <c r="D1219" s="130"/>
    </row>
    <row r="1220" spans="4:4">
      <c r="D1220" s="130"/>
    </row>
    <row r="1221" spans="4:4">
      <c r="D1221" s="130"/>
    </row>
    <row r="1222" spans="4:4">
      <c r="D1222" s="130"/>
    </row>
    <row r="1223" spans="4:4">
      <c r="D1223" s="130"/>
    </row>
    <row r="1224" spans="4:4">
      <c r="D1224" s="130"/>
    </row>
    <row r="1225" spans="4:4">
      <c r="D1225" s="130"/>
    </row>
    <row r="1226" spans="4:4">
      <c r="D1226" s="130"/>
    </row>
    <row r="1227" spans="4:4">
      <c r="D1227" s="130"/>
    </row>
    <row r="1228" spans="4:4">
      <c r="D1228" s="130"/>
    </row>
    <row r="1229" spans="4:4">
      <c r="D1229" s="130"/>
    </row>
    <row r="1230" spans="4:4">
      <c r="D1230" s="130"/>
    </row>
    <row r="1231" spans="4:4">
      <c r="D1231" s="130"/>
    </row>
    <row r="1232" spans="4:4">
      <c r="D1232" s="130"/>
    </row>
    <row r="1233" spans="4:4">
      <c r="D1233" s="130"/>
    </row>
    <row r="1234" spans="4:4">
      <c r="D1234" s="130"/>
    </row>
    <row r="1235" spans="4:4">
      <c r="D1235" s="130"/>
    </row>
    <row r="1236" spans="4:4">
      <c r="D1236" s="130"/>
    </row>
    <row r="1237" spans="4:4">
      <c r="D1237" s="130"/>
    </row>
    <row r="1238" spans="4:4">
      <c r="D1238" s="130"/>
    </row>
    <row r="1239" spans="4:4">
      <c r="D1239" s="130"/>
    </row>
    <row r="1240" spans="4:4">
      <c r="D1240" s="130"/>
    </row>
    <row r="1241" spans="4:4">
      <c r="D1241" s="130"/>
    </row>
    <row r="1242" spans="4:4">
      <c r="D1242" s="130"/>
    </row>
    <row r="1243" spans="4:4">
      <c r="D1243" s="130"/>
    </row>
    <row r="1244" spans="4:4">
      <c r="D1244" s="130"/>
    </row>
    <row r="1245" spans="4:4">
      <c r="D1245" s="130"/>
    </row>
    <row r="1246" spans="4:4">
      <c r="D1246" s="130"/>
    </row>
    <row r="1247" spans="4:4">
      <c r="D1247" s="130"/>
    </row>
    <row r="1248" spans="4:4">
      <c r="D1248" s="130"/>
    </row>
    <row r="1249" spans="4:4">
      <c r="D1249" s="130"/>
    </row>
    <row r="1250" spans="4:4">
      <c r="D1250" s="130"/>
    </row>
    <row r="1251" spans="4:4">
      <c r="D1251" s="130"/>
    </row>
    <row r="1252" spans="4:4">
      <c r="D1252" s="130"/>
    </row>
    <row r="1253" spans="4:4">
      <c r="D1253" s="130"/>
    </row>
    <row r="1254" spans="4:4">
      <c r="D1254" s="130"/>
    </row>
    <row r="1255" spans="4:4">
      <c r="D1255" s="130"/>
    </row>
    <row r="1256" spans="4:4">
      <c r="D1256" s="130"/>
    </row>
    <row r="1257" spans="4:4">
      <c r="D1257" s="130"/>
    </row>
    <row r="1258" spans="4:4">
      <c r="D1258" s="130"/>
    </row>
    <row r="1259" spans="4:4">
      <c r="D1259" s="130"/>
    </row>
    <row r="1260" spans="4:4">
      <c r="D1260" s="130"/>
    </row>
    <row r="1261" spans="4:4">
      <c r="D1261" s="130"/>
    </row>
    <row r="1262" spans="4:4">
      <c r="D1262" s="130"/>
    </row>
    <row r="1263" spans="4:4">
      <c r="D1263" s="130"/>
    </row>
    <row r="1264" spans="4:4">
      <c r="D1264" s="130"/>
    </row>
    <row r="1265" spans="4:4">
      <c r="D1265" s="130"/>
    </row>
    <row r="1266" spans="4:4">
      <c r="D1266" s="130"/>
    </row>
    <row r="1267" spans="4:4">
      <c r="D1267" s="130"/>
    </row>
    <row r="1268" spans="4:4">
      <c r="D1268" s="130"/>
    </row>
    <row r="1269" spans="4:4">
      <c r="D1269" s="130"/>
    </row>
    <row r="1270" spans="4:4">
      <c r="D1270" s="130"/>
    </row>
    <row r="1271" spans="4:4">
      <c r="D1271" s="130"/>
    </row>
    <row r="1272" spans="4:4">
      <c r="D1272" s="130"/>
    </row>
    <row r="1273" spans="4:4">
      <c r="D1273" s="130"/>
    </row>
    <row r="1274" spans="4:4">
      <c r="D1274" s="130"/>
    </row>
    <row r="1275" spans="4:4">
      <c r="D1275" s="130"/>
    </row>
    <row r="1276" spans="4:4">
      <c r="D1276" s="130"/>
    </row>
    <row r="1277" spans="4:4">
      <c r="D1277" s="130"/>
    </row>
    <row r="1278" spans="4:4">
      <c r="D1278" s="130"/>
    </row>
    <row r="1279" spans="4:4">
      <c r="D1279" s="130"/>
    </row>
    <row r="1280" spans="4:4">
      <c r="D1280" s="130"/>
    </row>
    <row r="1281" spans="4:4">
      <c r="D1281" s="130"/>
    </row>
    <row r="1282" spans="4:4">
      <c r="D1282" s="130"/>
    </row>
    <row r="1283" spans="4:4">
      <c r="D1283" s="130"/>
    </row>
    <row r="1284" spans="4:4">
      <c r="D1284" s="130"/>
    </row>
    <row r="1285" spans="4:4">
      <c r="D1285" s="130"/>
    </row>
    <row r="1286" spans="4:4">
      <c r="D1286" s="130"/>
    </row>
    <row r="1287" spans="4:4">
      <c r="D1287" s="130"/>
    </row>
    <row r="1288" spans="4:4">
      <c r="D1288" s="130"/>
    </row>
    <row r="1289" spans="4:4">
      <c r="D1289" s="130"/>
    </row>
    <row r="1290" spans="4:4">
      <c r="D1290" s="130"/>
    </row>
    <row r="1291" spans="4:4">
      <c r="D1291" s="130"/>
    </row>
    <row r="1292" spans="4:4">
      <c r="D1292" s="130"/>
    </row>
    <row r="1293" spans="4:4">
      <c r="D1293" s="130"/>
    </row>
    <row r="1294" spans="4:4">
      <c r="D1294" s="130"/>
    </row>
    <row r="1295" spans="4:4">
      <c r="D1295" s="130"/>
    </row>
    <row r="1296" spans="4:4">
      <c r="D1296" s="130"/>
    </row>
    <row r="1297" spans="4:4">
      <c r="D1297" s="130"/>
    </row>
    <row r="1298" spans="4:4">
      <c r="D1298" s="130"/>
    </row>
    <row r="1299" spans="4:4">
      <c r="D1299" s="130"/>
    </row>
    <row r="1300" spans="4:4">
      <c r="D1300" s="130"/>
    </row>
    <row r="1301" spans="4:4">
      <c r="D1301" s="130"/>
    </row>
    <row r="1302" spans="4:4">
      <c r="D1302" s="130"/>
    </row>
    <row r="1303" spans="4:4">
      <c r="D1303" s="130"/>
    </row>
    <row r="1304" spans="4:4">
      <c r="D1304" s="130"/>
    </row>
    <row r="1305" spans="4:4">
      <c r="D1305" s="130"/>
    </row>
    <row r="1306" spans="4:4">
      <c r="D1306" s="130"/>
    </row>
    <row r="1307" spans="4:4">
      <c r="D1307" s="130"/>
    </row>
    <row r="1308" spans="4:4">
      <c r="D1308" s="130"/>
    </row>
    <row r="1309" spans="4:4">
      <c r="D1309" s="130"/>
    </row>
    <row r="1310" spans="4:4">
      <c r="D1310" s="130"/>
    </row>
    <row r="1311" spans="4:4">
      <c r="D1311" s="130"/>
    </row>
    <row r="1312" spans="4:4">
      <c r="D1312" s="130"/>
    </row>
    <row r="1313" spans="4:4">
      <c r="D1313" s="130"/>
    </row>
    <row r="1314" spans="4:4">
      <c r="D1314" s="130"/>
    </row>
    <row r="1315" spans="4:4">
      <c r="D1315" s="130"/>
    </row>
    <row r="1316" spans="4:4">
      <c r="D1316" s="130"/>
    </row>
    <row r="1317" spans="4:4">
      <c r="D1317" s="130"/>
    </row>
    <row r="1318" spans="4:4">
      <c r="D1318" s="130"/>
    </row>
    <row r="1319" spans="4:4">
      <c r="D1319" s="130"/>
    </row>
    <row r="1320" spans="4:4">
      <c r="D1320" s="130"/>
    </row>
    <row r="1321" spans="4:4">
      <c r="D1321" s="130"/>
    </row>
    <row r="1322" spans="4:4">
      <c r="D1322" s="130"/>
    </row>
    <row r="1323" spans="4:4">
      <c r="D1323" s="130"/>
    </row>
    <row r="1324" spans="4:4">
      <c r="D1324" s="130"/>
    </row>
    <row r="1325" spans="4:4">
      <c r="D1325" s="130"/>
    </row>
    <row r="1326" spans="4:4">
      <c r="D1326" s="130"/>
    </row>
    <row r="1327" spans="4:4">
      <c r="D1327" s="130"/>
    </row>
    <row r="1328" spans="4:4">
      <c r="D1328" s="130"/>
    </row>
    <row r="1329" spans="4:4">
      <c r="D1329" s="130"/>
    </row>
    <row r="1330" spans="4:4">
      <c r="D1330" s="130"/>
    </row>
    <row r="1331" spans="4:4">
      <c r="D1331" s="130"/>
    </row>
    <row r="1332" spans="4:4">
      <c r="D1332" s="130"/>
    </row>
    <row r="1333" spans="4:4">
      <c r="D1333" s="130"/>
    </row>
    <row r="1334" spans="4:4">
      <c r="D1334" s="130"/>
    </row>
    <row r="1335" spans="4:4">
      <c r="D1335" s="130"/>
    </row>
    <row r="1336" spans="4:4">
      <c r="D1336" s="130"/>
    </row>
    <row r="1337" spans="4:4">
      <c r="D1337" s="130"/>
    </row>
    <row r="1338" spans="4:4">
      <c r="D1338" s="130"/>
    </row>
    <row r="1339" spans="4:4">
      <c r="D1339" s="130"/>
    </row>
    <row r="1340" spans="4:4">
      <c r="D1340" s="130"/>
    </row>
    <row r="1341" spans="4:4">
      <c r="D1341" s="130"/>
    </row>
    <row r="1342" spans="4:4">
      <c r="D1342" s="130"/>
    </row>
    <row r="1343" spans="4:4">
      <c r="D1343" s="130"/>
    </row>
    <row r="1344" spans="4:4">
      <c r="D1344" s="130"/>
    </row>
    <row r="1345" spans="4:4">
      <c r="D1345" s="130"/>
    </row>
    <row r="1346" spans="4:4">
      <c r="D1346" s="130"/>
    </row>
    <row r="1347" spans="4:4">
      <c r="D1347" s="130"/>
    </row>
    <row r="1348" spans="4:4">
      <c r="D1348" s="130"/>
    </row>
    <row r="1349" spans="4:4">
      <c r="D1349" s="130"/>
    </row>
    <row r="1350" spans="4:4">
      <c r="D1350" s="130"/>
    </row>
    <row r="1351" spans="4:4">
      <c r="D1351" s="130"/>
    </row>
    <row r="1352" spans="4:4">
      <c r="D1352" s="130"/>
    </row>
    <row r="1353" spans="4:4">
      <c r="D1353" s="130"/>
    </row>
    <row r="1354" spans="4:4">
      <c r="D1354" s="130"/>
    </row>
    <row r="1355" spans="4:4">
      <c r="D1355" s="130"/>
    </row>
    <row r="1356" spans="4:4">
      <c r="D1356" s="130"/>
    </row>
    <row r="1357" spans="4:4">
      <c r="D1357" s="130"/>
    </row>
    <row r="1358" spans="4:4">
      <c r="D1358" s="130"/>
    </row>
    <row r="1359" spans="4:4">
      <c r="D1359" s="130"/>
    </row>
    <row r="1360" spans="4:4">
      <c r="D1360" s="130"/>
    </row>
    <row r="1361" spans="4:4">
      <c r="D1361" s="130"/>
    </row>
    <row r="1362" spans="4:4">
      <c r="D1362" s="130"/>
    </row>
    <row r="1363" spans="4:4">
      <c r="D1363" s="130"/>
    </row>
    <row r="1364" spans="4:4">
      <c r="D1364" s="130"/>
    </row>
    <row r="1365" spans="4:4">
      <c r="D1365" s="130"/>
    </row>
    <row r="1366" spans="4:4">
      <c r="D1366" s="130"/>
    </row>
    <row r="1367" spans="4:4">
      <c r="D1367" s="130"/>
    </row>
    <row r="1368" spans="4:4">
      <c r="D1368" s="130"/>
    </row>
    <row r="1369" spans="4:4">
      <c r="D1369" s="130"/>
    </row>
    <row r="1370" spans="4:4">
      <c r="D1370" s="130"/>
    </row>
    <row r="1371" spans="4:4">
      <c r="D1371" s="130"/>
    </row>
    <row r="1372" spans="4:4">
      <c r="D1372" s="130"/>
    </row>
    <row r="1373" spans="4:4">
      <c r="D1373" s="130"/>
    </row>
    <row r="1374" spans="4:4">
      <c r="D1374" s="130"/>
    </row>
    <row r="1375" spans="4:4">
      <c r="D1375" s="130"/>
    </row>
    <row r="1376" spans="4:4">
      <c r="D1376" s="130"/>
    </row>
    <row r="1377" spans="4:4">
      <c r="D1377" s="130"/>
    </row>
    <row r="1378" spans="4:4">
      <c r="D1378" s="130"/>
    </row>
    <row r="1379" spans="4:4">
      <c r="D1379" s="130"/>
    </row>
    <row r="1380" spans="4:4">
      <c r="D1380" s="130"/>
    </row>
    <row r="1381" spans="4:4">
      <c r="D1381" s="130"/>
    </row>
    <row r="1382" spans="4:4">
      <c r="D1382" s="130"/>
    </row>
    <row r="1383" spans="4:4">
      <c r="D1383" s="130"/>
    </row>
    <row r="1384" spans="4:4">
      <c r="D1384" s="130"/>
    </row>
    <row r="1385" spans="4:4">
      <c r="D1385" s="130"/>
    </row>
    <row r="1386" spans="4:4">
      <c r="D1386" s="130"/>
    </row>
    <row r="1387" spans="4:4">
      <c r="D1387" s="130"/>
    </row>
    <row r="1388" spans="4:4">
      <c r="D1388" s="130"/>
    </row>
    <row r="1389" spans="4:4">
      <c r="D1389" s="130"/>
    </row>
    <row r="1390" spans="4:4">
      <c r="D1390" s="130"/>
    </row>
    <row r="1391" spans="4:4">
      <c r="D1391" s="130"/>
    </row>
    <row r="1392" spans="4:4">
      <c r="D1392" s="130"/>
    </row>
    <row r="1393" spans="4:4">
      <c r="D1393" s="130"/>
    </row>
    <row r="1394" spans="4:4">
      <c r="D1394" s="130"/>
    </row>
    <row r="1395" spans="4:4">
      <c r="D1395" s="130"/>
    </row>
    <row r="1396" spans="4:4">
      <c r="D1396" s="130"/>
    </row>
    <row r="1397" spans="4:4">
      <c r="D1397" s="130"/>
    </row>
    <row r="1398" spans="4:4">
      <c r="D1398" s="130"/>
    </row>
    <row r="1399" spans="4:4">
      <c r="D1399" s="130"/>
    </row>
    <row r="1400" spans="4:4">
      <c r="D1400" s="130"/>
    </row>
    <row r="1401" spans="4:4">
      <c r="D1401" s="130"/>
    </row>
    <row r="1402" spans="4:4">
      <c r="D1402" s="130"/>
    </row>
    <row r="1403" spans="4:4">
      <c r="D1403" s="130"/>
    </row>
    <row r="1404" spans="4:4">
      <c r="D1404" s="130"/>
    </row>
    <row r="1405" spans="4:4">
      <c r="D1405" s="130"/>
    </row>
    <row r="1406" spans="4:4">
      <c r="D1406" s="130"/>
    </row>
    <row r="1407" spans="4:4">
      <c r="D1407" s="130"/>
    </row>
    <row r="1408" spans="4:4">
      <c r="D1408" s="130"/>
    </row>
    <row r="1409" spans="4:4">
      <c r="D1409" s="130"/>
    </row>
    <row r="1410" spans="4:4">
      <c r="D1410" s="130"/>
    </row>
    <row r="1411" spans="4:4">
      <c r="D1411" s="130"/>
    </row>
    <row r="1412" spans="4:4">
      <c r="D1412" s="130"/>
    </row>
    <row r="1413" spans="4:4">
      <c r="D1413" s="130"/>
    </row>
    <row r="1414" spans="4:4">
      <c r="D1414" s="130"/>
    </row>
    <row r="1415" spans="4:4">
      <c r="D1415" s="130"/>
    </row>
    <row r="1416" spans="4:4">
      <c r="D1416" s="130"/>
    </row>
    <row r="1417" spans="4:4">
      <c r="D1417" s="130"/>
    </row>
    <row r="1418" spans="4:4">
      <c r="D1418" s="130"/>
    </row>
    <row r="1419" spans="4:4">
      <c r="D1419" s="130"/>
    </row>
    <row r="1420" spans="4:4">
      <c r="D1420" s="130"/>
    </row>
    <row r="1421" spans="4:4">
      <c r="D1421" s="130"/>
    </row>
    <row r="1422" spans="4:4">
      <c r="D1422" s="130"/>
    </row>
    <row r="1423" spans="4:4">
      <c r="D1423" s="130"/>
    </row>
    <row r="1424" spans="4:4">
      <c r="D1424" s="130"/>
    </row>
    <row r="1425" spans="4:4">
      <c r="D1425" s="130"/>
    </row>
    <row r="1426" spans="4:4">
      <c r="D1426" s="130"/>
    </row>
    <row r="1427" spans="4:4">
      <c r="D1427" s="130"/>
    </row>
    <row r="1428" spans="4:4">
      <c r="D1428" s="130"/>
    </row>
    <row r="1429" spans="4:4">
      <c r="D1429" s="130"/>
    </row>
    <row r="1430" spans="4:4">
      <c r="D1430" s="130"/>
    </row>
    <row r="1431" spans="4:4">
      <c r="D1431" s="130"/>
    </row>
    <row r="1432" spans="4:4">
      <c r="D1432" s="130"/>
    </row>
    <row r="1433" spans="4:4">
      <c r="D1433" s="130"/>
    </row>
    <row r="1434" spans="4:4">
      <c r="D1434" s="130"/>
    </row>
    <row r="1435" spans="4:4">
      <c r="D1435" s="130"/>
    </row>
    <row r="1436" spans="4:4">
      <c r="D1436" s="130"/>
    </row>
    <row r="1437" spans="4:4">
      <c r="D1437" s="130"/>
    </row>
    <row r="1438" spans="4:4">
      <c r="D1438" s="130"/>
    </row>
    <row r="1439" spans="4:4">
      <c r="D1439" s="130"/>
    </row>
    <row r="1440" spans="4:4">
      <c r="D1440" s="130"/>
    </row>
    <row r="1441" spans="4:4">
      <c r="D1441" s="130"/>
    </row>
    <row r="1442" spans="4:4">
      <c r="D1442" s="130"/>
    </row>
    <row r="1443" spans="4:4">
      <c r="D1443" s="130"/>
    </row>
    <row r="1444" spans="4:4">
      <c r="D1444" s="130"/>
    </row>
    <row r="1445" spans="4:4">
      <c r="D1445" s="130"/>
    </row>
    <row r="1446" spans="4:4">
      <c r="D1446" s="130"/>
    </row>
    <row r="1447" spans="4:4">
      <c r="D1447" s="130"/>
    </row>
    <row r="1448" spans="4:4">
      <c r="D1448" s="130"/>
    </row>
    <row r="1449" spans="4:4">
      <c r="D1449" s="130"/>
    </row>
    <row r="1450" spans="4:4">
      <c r="D1450" s="130"/>
    </row>
    <row r="1451" spans="4:4">
      <c r="D1451" s="130"/>
    </row>
    <row r="1452" spans="4:4">
      <c r="D1452" s="130"/>
    </row>
    <row r="1453" spans="4:4">
      <c r="D1453" s="130"/>
    </row>
    <row r="1454" spans="4:4">
      <c r="D1454" s="130"/>
    </row>
    <row r="1455" spans="4:4">
      <c r="D1455" s="130"/>
    </row>
    <row r="1456" spans="4:4">
      <c r="D1456" s="130"/>
    </row>
    <row r="1457" spans="4:4">
      <c r="D1457" s="130"/>
    </row>
    <row r="1458" spans="4:4">
      <c r="D1458" s="130"/>
    </row>
    <row r="1459" spans="4:4">
      <c r="D1459" s="130"/>
    </row>
    <row r="1460" spans="4:4">
      <c r="D1460" s="130"/>
    </row>
    <row r="1461" spans="4:4">
      <c r="D1461" s="130"/>
    </row>
    <row r="1462" spans="4:4">
      <c r="D1462" s="130"/>
    </row>
    <row r="1463" spans="4:4">
      <c r="D1463" s="130"/>
    </row>
    <row r="1464" spans="4:4">
      <c r="D1464" s="130"/>
    </row>
    <row r="1465" spans="4:4">
      <c r="D1465" s="130"/>
    </row>
    <row r="1466" spans="4:4">
      <c r="D1466" s="130"/>
    </row>
    <row r="1467" spans="4:4">
      <c r="D1467" s="130"/>
    </row>
    <row r="1468" spans="4:4">
      <c r="D1468" s="130"/>
    </row>
    <row r="1469" spans="4:4">
      <c r="D1469" s="130"/>
    </row>
    <row r="1470" spans="4:4">
      <c r="D1470" s="130"/>
    </row>
    <row r="1471" spans="4:4">
      <c r="D1471" s="130"/>
    </row>
    <row r="1472" spans="4:4">
      <c r="D1472" s="130"/>
    </row>
    <row r="1473" spans="4:4">
      <c r="D1473" s="130"/>
    </row>
    <row r="1474" spans="4:4">
      <c r="D1474" s="130"/>
    </row>
    <row r="1475" spans="4:4">
      <c r="D1475" s="130"/>
    </row>
    <row r="1476" spans="4:4">
      <c r="D1476" s="130"/>
    </row>
    <row r="1477" spans="4:4">
      <c r="D1477" s="130"/>
    </row>
    <row r="1478" spans="4:4">
      <c r="D1478" s="130"/>
    </row>
    <row r="1479" spans="4:4">
      <c r="D1479" s="130"/>
    </row>
    <row r="1480" spans="4:4">
      <c r="D1480" s="130"/>
    </row>
    <row r="1481" spans="4:4">
      <c r="D1481" s="130"/>
    </row>
    <row r="1482" spans="4:4">
      <c r="D1482" s="130"/>
    </row>
    <row r="1483" spans="4:4">
      <c r="D1483" s="130"/>
    </row>
    <row r="1484" spans="4:4">
      <c r="D1484" s="130"/>
    </row>
    <row r="1485" spans="4:4">
      <c r="D1485" s="130"/>
    </row>
    <row r="1486" spans="4:4">
      <c r="D1486" s="130"/>
    </row>
    <row r="1487" spans="4:4">
      <c r="D1487" s="130"/>
    </row>
    <row r="1488" spans="4:4">
      <c r="D1488" s="130"/>
    </row>
    <row r="1489" spans="4:4">
      <c r="D1489" s="130"/>
    </row>
    <row r="1490" spans="4:4">
      <c r="D1490" s="130"/>
    </row>
    <row r="1491" spans="4:4">
      <c r="D1491" s="130"/>
    </row>
    <row r="1492" spans="4:4">
      <c r="D1492" s="130"/>
    </row>
    <row r="1493" spans="4:4">
      <c r="D1493" s="130"/>
    </row>
    <row r="1494" spans="4:4">
      <c r="D1494" s="130"/>
    </row>
    <row r="1495" spans="4:4">
      <c r="D1495" s="130"/>
    </row>
    <row r="1496" spans="4:4">
      <c r="D1496" s="130"/>
    </row>
    <row r="1497" spans="4:4">
      <c r="D1497" s="130"/>
    </row>
    <row r="1498" spans="4:4">
      <c r="D1498" s="130"/>
    </row>
    <row r="1499" spans="4:4">
      <c r="D1499" s="130"/>
    </row>
    <row r="1500" spans="4:4">
      <c r="D1500" s="130"/>
    </row>
    <row r="1501" spans="4:4">
      <c r="D1501" s="130"/>
    </row>
    <row r="1502" spans="4:4">
      <c r="D1502" s="130"/>
    </row>
    <row r="1503" spans="4:4">
      <c r="D1503" s="130"/>
    </row>
    <row r="1504" spans="4:4">
      <c r="D1504" s="130"/>
    </row>
    <row r="1505" spans="4:4">
      <c r="D1505" s="130"/>
    </row>
    <row r="1506" spans="4:4">
      <c r="D1506" s="130"/>
    </row>
    <row r="1507" spans="4:4">
      <c r="D1507" s="130"/>
    </row>
    <row r="1508" spans="4:4">
      <c r="D1508" s="130"/>
    </row>
    <row r="1509" spans="4:4">
      <c r="D1509" s="130"/>
    </row>
    <row r="1510" spans="4:4">
      <c r="D1510" s="130"/>
    </row>
    <row r="1511" spans="4:4">
      <c r="D1511" s="130"/>
    </row>
    <row r="1512" spans="4:4">
      <c r="D1512" s="130"/>
    </row>
    <row r="1513" spans="4:4">
      <c r="D1513" s="130"/>
    </row>
    <row r="1514" spans="4:4">
      <c r="D1514" s="130"/>
    </row>
    <row r="1515" spans="4:4">
      <c r="D1515" s="130"/>
    </row>
    <row r="1516" spans="4:4">
      <c r="D1516" s="130"/>
    </row>
    <row r="1517" spans="4:4">
      <c r="D1517" s="130"/>
    </row>
    <row r="1518" spans="4:4">
      <c r="D1518" s="130"/>
    </row>
    <row r="1519" spans="4:4">
      <c r="D1519" s="130"/>
    </row>
    <row r="1520" spans="4:4">
      <c r="D1520" s="130"/>
    </row>
    <row r="1521" spans="4:4">
      <c r="D1521" s="130"/>
    </row>
    <row r="1522" spans="4:4">
      <c r="D1522" s="130"/>
    </row>
    <row r="1523" spans="4:4">
      <c r="D1523" s="130"/>
    </row>
    <row r="1524" spans="4:4">
      <c r="D1524" s="130"/>
    </row>
    <row r="1525" spans="4:4">
      <c r="D1525" s="130"/>
    </row>
    <row r="1526" spans="4:4">
      <c r="D1526" s="130"/>
    </row>
    <row r="1527" spans="4:4">
      <c r="D1527" s="130"/>
    </row>
    <row r="1528" spans="4:4">
      <c r="D1528" s="130"/>
    </row>
    <row r="1529" spans="4:4">
      <c r="D1529" s="130"/>
    </row>
    <row r="1530" spans="4:4">
      <c r="D1530" s="130"/>
    </row>
    <row r="1531" spans="4:4">
      <c r="D1531" s="130"/>
    </row>
    <row r="1532" spans="4:4">
      <c r="D1532" s="130"/>
    </row>
    <row r="1533" spans="4:4">
      <c r="D1533" s="130"/>
    </row>
    <row r="1534" spans="4:4">
      <c r="D1534" s="130"/>
    </row>
    <row r="1535" spans="4:4">
      <c r="D1535" s="130"/>
    </row>
    <row r="1536" spans="4:4">
      <c r="D1536" s="130"/>
    </row>
    <row r="1537" spans="4:4">
      <c r="D1537" s="130"/>
    </row>
    <row r="1538" spans="4:4">
      <c r="D1538" s="130"/>
    </row>
    <row r="1539" spans="4:4">
      <c r="D1539" s="130"/>
    </row>
    <row r="1540" spans="4:4">
      <c r="D1540" s="130"/>
    </row>
    <row r="1541" spans="4:4">
      <c r="D1541" s="130"/>
    </row>
    <row r="1542" spans="4:4">
      <c r="D1542" s="130"/>
    </row>
    <row r="1543" spans="4:4">
      <c r="D1543" s="130"/>
    </row>
    <row r="1544" spans="4:4">
      <c r="D1544" s="130"/>
    </row>
    <row r="1545" spans="4:4">
      <c r="D1545" s="130"/>
    </row>
    <row r="1546" spans="4:4">
      <c r="D1546" s="130"/>
    </row>
    <row r="1547" spans="4:4">
      <c r="D1547" s="130"/>
    </row>
    <row r="1548" spans="4:4">
      <c r="D1548" s="130"/>
    </row>
    <row r="1549" spans="4:4">
      <c r="D1549" s="130"/>
    </row>
    <row r="1550" spans="4:4">
      <c r="D1550" s="130"/>
    </row>
    <row r="1551" spans="4:4">
      <c r="D1551" s="130"/>
    </row>
    <row r="1552" spans="4:4">
      <c r="D1552" s="130"/>
    </row>
    <row r="1553" spans="4:4">
      <c r="D1553" s="130"/>
    </row>
    <row r="1554" spans="4:4">
      <c r="D1554" s="130"/>
    </row>
    <row r="1555" spans="4:4">
      <c r="D1555" s="130"/>
    </row>
    <row r="1556" spans="4:4">
      <c r="D1556" s="130"/>
    </row>
    <row r="1557" spans="4:4">
      <c r="D1557" s="130"/>
    </row>
    <row r="1558" spans="4:4">
      <c r="D1558" s="130"/>
    </row>
    <row r="1559" spans="4:4">
      <c r="D1559" s="130"/>
    </row>
    <row r="1560" spans="4:4">
      <c r="D1560" s="130"/>
    </row>
    <row r="1561" spans="4:4">
      <c r="D1561" s="130"/>
    </row>
    <row r="1562" spans="4:4">
      <c r="D1562" s="130"/>
    </row>
    <row r="1563" spans="4:4">
      <c r="D1563" s="130"/>
    </row>
    <row r="1564" spans="4:4">
      <c r="D1564" s="130"/>
    </row>
    <row r="1565" spans="4:4">
      <c r="D1565" s="130"/>
    </row>
    <row r="1566" spans="4:4">
      <c r="D1566" s="130"/>
    </row>
    <row r="1567" spans="4:4">
      <c r="D1567" s="130"/>
    </row>
    <row r="1568" spans="4:4">
      <c r="D1568" s="130"/>
    </row>
    <row r="1569" spans="4:4">
      <c r="D1569" s="130"/>
    </row>
    <row r="1570" spans="4:4">
      <c r="D1570" s="130"/>
    </row>
    <row r="1571" spans="4:4">
      <c r="D1571" s="130"/>
    </row>
    <row r="1572" spans="4:4">
      <c r="D1572" s="130"/>
    </row>
    <row r="1573" spans="4:4">
      <c r="D1573" s="130"/>
    </row>
    <row r="1574" spans="4:4">
      <c r="D1574" s="130"/>
    </row>
    <row r="1575" spans="4:4">
      <c r="D1575" s="130"/>
    </row>
    <row r="1576" spans="4:4">
      <c r="D1576" s="130"/>
    </row>
    <row r="1577" spans="4:4">
      <c r="D1577" s="130"/>
    </row>
    <row r="1578" spans="4:4">
      <c r="D1578" s="130"/>
    </row>
    <row r="1579" spans="4:4">
      <c r="D1579" s="130"/>
    </row>
    <row r="1580" spans="4:4">
      <c r="D1580" s="130"/>
    </row>
    <row r="1581" spans="4:4">
      <c r="D1581" s="130"/>
    </row>
    <row r="1582" spans="4:4">
      <c r="D1582" s="130"/>
    </row>
    <row r="1583" spans="4:4">
      <c r="D1583" s="130"/>
    </row>
    <row r="1584" spans="4:4">
      <c r="D1584" s="130"/>
    </row>
    <row r="1585" spans="4:4">
      <c r="D1585" s="130"/>
    </row>
    <row r="1586" spans="4:4">
      <c r="D1586" s="130"/>
    </row>
    <row r="1587" spans="4:4">
      <c r="D1587" s="130"/>
    </row>
    <row r="1588" spans="4:4">
      <c r="D1588" s="130"/>
    </row>
    <row r="1589" spans="4:4">
      <c r="D1589" s="130"/>
    </row>
    <row r="1590" spans="4:4">
      <c r="D1590" s="130"/>
    </row>
    <row r="1591" spans="4:4">
      <c r="D1591" s="130"/>
    </row>
    <row r="1592" spans="4:4">
      <c r="D1592" s="130"/>
    </row>
    <row r="1593" spans="4:4">
      <c r="D1593" s="130"/>
    </row>
    <row r="1594" spans="4:4">
      <c r="D1594" s="130"/>
    </row>
    <row r="1595" spans="4:4">
      <c r="D1595" s="130"/>
    </row>
    <row r="1596" spans="4:4">
      <c r="D1596" s="130"/>
    </row>
    <row r="1597" spans="4:4">
      <c r="D1597" s="130"/>
    </row>
    <row r="1598" spans="4:4">
      <c r="D1598" s="130"/>
    </row>
    <row r="1599" spans="4:4">
      <c r="D1599" s="130"/>
    </row>
    <row r="1600" spans="4:4">
      <c r="D1600" s="130"/>
    </row>
    <row r="1601" spans="4:4">
      <c r="D1601" s="130"/>
    </row>
    <row r="1602" spans="4:4">
      <c r="D1602" s="130"/>
    </row>
    <row r="1603" spans="4:4">
      <c r="D1603" s="130"/>
    </row>
    <row r="1604" spans="4:4">
      <c r="D1604" s="130"/>
    </row>
    <row r="1605" spans="4:4">
      <c r="D1605" s="130"/>
    </row>
    <row r="1606" spans="4:4">
      <c r="D1606" s="130"/>
    </row>
    <row r="1607" spans="4:4">
      <c r="D1607" s="130"/>
    </row>
    <row r="1608" spans="4:4">
      <c r="D1608" s="130"/>
    </row>
    <row r="1609" spans="4:4">
      <c r="D1609" s="130"/>
    </row>
    <row r="1610" spans="4:4">
      <c r="D1610" s="130"/>
    </row>
    <row r="1611" spans="4:4">
      <c r="D1611" s="130"/>
    </row>
    <row r="1612" spans="4:4">
      <c r="D1612" s="130"/>
    </row>
    <row r="1613" spans="4:4">
      <c r="D1613" s="130"/>
    </row>
    <row r="1614" spans="4:4">
      <c r="D1614" s="130"/>
    </row>
    <row r="1615" spans="4:4">
      <c r="D1615" s="130"/>
    </row>
    <row r="1616" spans="4:4">
      <c r="D1616" s="130"/>
    </row>
    <row r="1617" spans="4:4">
      <c r="D1617" s="130"/>
    </row>
    <row r="1618" spans="4:4">
      <c r="D1618" s="130"/>
    </row>
    <row r="1619" spans="4:4">
      <c r="D1619" s="130"/>
    </row>
    <row r="1620" spans="4:4">
      <c r="D1620" s="130"/>
    </row>
    <row r="1621" spans="4:4">
      <c r="D1621" s="130"/>
    </row>
    <row r="1622" spans="4:4">
      <c r="D1622" s="130"/>
    </row>
    <row r="1623" spans="4:4">
      <c r="D1623" s="130"/>
    </row>
    <row r="1624" spans="4:4">
      <c r="D1624" s="130"/>
    </row>
    <row r="1625" spans="4:4">
      <c r="D1625" s="130"/>
    </row>
    <row r="1626" spans="4:4">
      <c r="D1626" s="130"/>
    </row>
    <row r="1627" spans="4:4">
      <c r="D1627" s="130"/>
    </row>
    <row r="1628" spans="4:4">
      <c r="D1628" s="130"/>
    </row>
    <row r="1629" spans="4:4">
      <c r="D1629" s="130"/>
    </row>
    <row r="1630" spans="4:4">
      <c r="D1630" s="130"/>
    </row>
    <row r="1631" spans="4:4">
      <c r="D1631" s="130"/>
    </row>
    <row r="1632" spans="4:4">
      <c r="D1632" s="130"/>
    </row>
    <row r="1633" spans="4:4">
      <c r="D1633" s="130"/>
    </row>
    <row r="1634" spans="4:4">
      <c r="D1634" s="130"/>
    </row>
    <row r="1635" spans="4:4">
      <c r="D1635" s="130"/>
    </row>
    <row r="1636" spans="4:4">
      <c r="D1636" s="130"/>
    </row>
    <row r="1637" spans="4:4">
      <c r="D1637" s="130"/>
    </row>
    <row r="1638" spans="4:4">
      <c r="D1638" s="130"/>
    </row>
    <row r="1639" spans="4:4">
      <c r="D1639" s="130"/>
    </row>
    <row r="1640" spans="4:4">
      <c r="D1640" s="130"/>
    </row>
    <row r="1641" spans="4:4">
      <c r="D1641" s="130"/>
    </row>
    <row r="1642" spans="4:4">
      <c r="D1642" s="130"/>
    </row>
    <row r="1643" spans="4:4">
      <c r="D1643" s="130"/>
    </row>
    <row r="1644" spans="4:4">
      <c r="D1644" s="130"/>
    </row>
    <row r="1645" spans="4:4">
      <c r="D1645" s="130"/>
    </row>
    <row r="1646" spans="4:4">
      <c r="D1646" s="130"/>
    </row>
    <row r="1647" spans="4:4">
      <c r="D1647" s="130"/>
    </row>
    <row r="1648" spans="4:4">
      <c r="D1648" s="130"/>
    </row>
    <row r="1649" spans="4:4">
      <c r="D1649" s="130"/>
    </row>
    <row r="1650" spans="4:4">
      <c r="D1650" s="130"/>
    </row>
    <row r="1651" spans="4:4">
      <c r="D1651" s="130"/>
    </row>
    <row r="1652" spans="4:4">
      <c r="D1652" s="130"/>
    </row>
    <row r="1653" spans="4:4">
      <c r="D1653" s="130"/>
    </row>
    <row r="1654" spans="4:4">
      <c r="D1654" s="130"/>
    </row>
    <row r="1655" spans="4:4">
      <c r="D1655" s="130"/>
    </row>
    <row r="1656" spans="4:4">
      <c r="D1656" s="130"/>
    </row>
    <row r="1657" spans="4:4">
      <c r="D1657" s="130"/>
    </row>
    <row r="1658" spans="4:4">
      <c r="D1658" s="130"/>
    </row>
    <row r="1659" spans="4:4">
      <c r="D1659" s="130"/>
    </row>
    <row r="1660" spans="4:4">
      <c r="D1660" s="130"/>
    </row>
    <row r="1661" spans="4:4">
      <c r="D1661" s="130"/>
    </row>
    <row r="1662" spans="4:4">
      <c r="D1662" s="130"/>
    </row>
    <row r="1663" spans="4:4">
      <c r="D1663" s="130"/>
    </row>
    <row r="1664" spans="4:4">
      <c r="D1664" s="130"/>
    </row>
    <row r="1665" spans="4:4">
      <c r="D1665" s="130"/>
    </row>
    <row r="1666" spans="4:4">
      <c r="D1666" s="130"/>
    </row>
    <row r="1667" spans="4:4">
      <c r="D1667" s="130"/>
    </row>
    <row r="1668" spans="4:4">
      <c r="D1668" s="130"/>
    </row>
    <row r="1669" spans="4:4">
      <c r="D1669" s="130"/>
    </row>
    <row r="1670" spans="4:4">
      <c r="D1670" s="130"/>
    </row>
    <row r="1671" spans="4:4">
      <c r="D1671" s="130"/>
    </row>
    <row r="1672" spans="4:4">
      <c r="D1672" s="130"/>
    </row>
    <row r="1673" spans="4:4">
      <c r="D1673" s="130"/>
    </row>
    <row r="1674" spans="4:4">
      <c r="D1674" s="130"/>
    </row>
    <row r="1675" spans="4:4">
      <c r="D1675" s="130"/>
    </row>
    <row r="1676" spans="4:4">
      <c r="D1676" s="130"/>
    </row>
    <row r="1677" spans="4:4">
      <c r="D1677" s="130"/>
    </row>
    <row r="1678" spans="4:4">
      <c r="D1678" s="130"/>
    </row>
    <row r="1679" spans="4:4">
      <c r="D1679" s="130"/>
    </row>
    <row r="1680" spans="4:4">
      <c r="D1680" s="130"/>
    </row>
    <row r="1681" spans="4:4">
      <c r="D1681" s="130"/>
    </row>
    <row r="1682" spans="4:4">
      <c r="D1682" s="130"/>
    </row>
    <row r="1683" spans="4:4">
      <c r="D1683" s="130"/>
    </row>
    <row r="1684" spans="4:4">
      <c r="D1684" s="130"/>
    </row>
    <row r="1685" spans="4:4">
      <c r="D1685" s="130"/>
    </row>
    <row r="1686" spans="4:4">
      <c r="D1686" s="130"/>
    </row>
    <row r="1687" spans="4:4">
      <c r="D1687" s="130"/>
    </row>
    <row r="1688" spans="4:4">
      <c r="D1688" s="130"/>
    </row>
    <row r="1689" spans="4:4">
      <c r="D1689" s="130"/>
    </row>
    <row r="1690" spans="4:4">
      <c r="D1690" s="130"/>
    </row>
    <row r="1691" spans="4:4">
      <c r="D1691" s="130"/>
    </row>
    <row r="1692" spans="4:4">
      <c r="D1692" s="130"/>
    </row>
    <row r="1693" spans="4:4">
      <c r="D1693" s="130"/>
    </row>
    <row r="1694" spans="4:4">
      <c r="D1694" s="130"/>
    </row>
    <row r="1695" spans="4:4">
      <c r="D1695" s="130"/>
    </row>
    <row r="1696" spans="4:4">
      <c r="D1696" s="130"/>
    </row>
    <row r="1697" spans="4:4">
      <c r="D1697" s="130"/>
    </row>
    <row r="1698" spans="4:4">
      <c r="D1698" s="130"/>
    </row>
    <row r="1699" spans="4:4">
      <c r="D1699" s="130"/>
    </row>
    <row r="1700" spans="4:4">
      <c r="D1700" s="130"/>
    </row>
    <row r="1701" spans="4:4">
      <c r="D1701" s="130"/>
    </row>
    <row r="1702" spans="4:4">
      <c r="D1702" s="130"/>
    </row>
    <row r="1703" spans="4:4">
      <c r="D1703" s="130"/>
    </row>
    <row r="1704" spans="4:4">
      <c r="D1704" s="130"/>
    </row>
    <row r="1705" spans="4:4">
      <c r="D1705" s="130"/>
    </row>
    <row r="1706" spans="4:4">
      <c r="D1706" s="130"/>
    </row>
    <row r="1707" spans="4:4">
      <c r="D1707" s="130"/>
    </row>
    <row r="1708" spans="4:4">
      <c r="D1708" s="130"/>
    </row>
    <row r="1709" spans="4:4">
      <c r="D1709" s="130"/>
    </row>
    <row r="1710" spans="4:4">
      <c r="D1710" s="130"/>
    </row>
    <row r="1711" spans="4:4">
      <c r="D1711" s="130"/>
    </row>
    <row r="1712" spans="4:4">
      <c r="D1712" s="130"/>
    </row>
    <row r="1713" spans="4:4">
      <c r="D1713" s="130"/>
    </row>
    <row r="1714" spans="4:4">
      <c r="D1714" s="130"/>
    </row>
    <row r="1715" spans="4:4">
      <c r="D1715" s="130"/>
    </row>
    <row r="1716" spans="4:4">
      <c r="D1716" s="130"/>
    </row>
    <row r="1717" spans="4:4">
      <c r="D1717" s="130"/>
    </row>
    <row r="1718" spans="4:4">
      <c r="D1718" s="130"/>
    </row>
    <row r="1719" spans="4:4">
      <c r="D1719" s="130"/>
    </row>
    <row r="1720" spans="4:4">
      <c r="D1720" s="130"/>
    </row>
    <row r="1721" spans="4:4">
      <c r="D1721" s="130"/>
    </row>
    <row r="1722" spans="4:4">
      <c r="D1722" s="130"/>
    </row>
    <row r="1723" spans="4:4">
      <c r="D1723" s="130"/>
    </row>
    <row r="1724" spans="4:4">
      <c r="D1724" s="130"/>
    </row>
    <row r="1725" spans="4:4">
      <c r="D1725" s="130"/>
    </row>
    <row r="1726" spans="4:4">
      <c r="D1726" s="130"/>
    </row>
    <row r="1727" spans="4:4">
      <c r="D1727" s="130"/>
    </row>
    <row r="1728" spans="4:4">
      <c r="D1728" s="130"/>
    </row>
    <row r="1729" spans="4:4">
      <c r="D1729" s="130"/>
    </row>
    <row r="1730" spans="4:4">
      <c r="D1730" s="130"/>
    </row>
    <row r="1731" spans="4:4">
      <c r="D1731" s="130"/>
    </row>
    <row r="1732" spans="4:4">
      <c r="D1732" s="130"/>
    </row>
    <row r="1733" spans="4:4">
      <c r="D1733" s="130"/>
    </row>
    <row r="1734" spans="4:4">
      <c r="D1734" s="130"/>
    </row>
    <row r="1735" spans="4:4">
      <c r="D1735" s="130"/>
    </row>
    <row r="1736" spans="4:4">
      <c r="D1736" s="130"/>
    </row>
    <row r="1737" spans="4:4">
      <c r="D1737" s="130"/>
    </row>
    <row r="1738" spans="4:4">
      <c r="D1738" s="130"/>
    </row>
    <row r="1739" spans="4:4">
      <c r="D1739" s="130"/>
    </row>
    <row r="1740" spans="4:4">
      <c r="D1740" s="130"/>
    </row>
    <row r="1741" spans="4:4">
      <c r="D1741" s="130"/>
    </row>
    <row r="1742" spans="4:4">
      <c r="D1742" s="130"/>
    </row>
    <row r="1743" spans="4:4">
      <c r="D1743" s="130"/>
    </row>
    <row r="1744" spans="4:4">
      <c r="D1744" s="130"/>
    </row>
    <row r="1745" spans="4:4">
      <c r="D1745" s="130"/>
    </row>
    <row r="1746" spans="4:4">
      <c r="D1746" s="130"/>
    </row>
    <row r="1747" spans="4:4">
      <c r="D1747" s="130"/>
    </row>
    <row r="1748" spans="4:4">
      <c r="D1748" s="130"/>
    </row>
    <row r="1749" spans="4:4">
      <c r="D1749" s="130"/>
    </row>
    <row r="1750" spans="4:4">
      <c r="D1750" s="130"/>
    </row>
    <row r="1751" spans="4:4">
      <c r="D1751" s="130"/>
    </row>
    <row r="1752" spans="4:4">
      <c r="D1752" s="130"/>
    </row>
    <row r="1753" spans="4:4">
      <c r="D1753" s="130"/>
    </row>
    <row r="1754" spans="4:4">
      <c r="D1754" s="130"/>
    </row>
    <row r="1755" spans="4:4">
      <c r="D1755" s="130"/>
    </row>
    <row r="1756" spans="4:4">
      <c r="D1756" s="130"/>
    </row>
    <row r="1757" spans="4:4">
      <c r="D1757" s="130"/>
    </row>
    <row r="1758" spans="4:4">
      <c r="D1758" s="130"/>
    </row>
    <row r="1759" spans="4:4">
      <c r="D1759" s="130"/>
    </row>
    <row r="1760" spans="4:4">
      <c r="D1760" s="130"/>
    </row>
    <row r="1761" spans="4:4">
      <c r="D1761" s="130"/>
    </row>
    <row r="1762" spans="4:4">
      <c r="D1762" s="130"/>
    </row>
    <row r="1763" spans="4:4">
      <c r="D1763" s="130"/>
    </row>
    <row r="1764" spans="4:4">
      <c r="D1764" s="130"/>
    </row>
    <row r="1765" spans="4:4">
      <c r="D1765" s="130"/>
    </row>
    <row r="1766" spans="4:4">
      <c r="D1766" s="130"/>
    </row>
    <row r="1767" spans="4:4">
      <c r="D1767" s="130"/>
    </row>
    <row r="1768" spans="4:4">
      <c r="D1768" s="130"/>
    </row>
    <row r="1769" spans="4:4">
      <c r="D1769" s="130"/>
    </row>
    <row r="1770" spans="4:4">
      <c r="D1770" s="130"/>
    </row>
    <row r="1771" spans="4:4">
      <c r="D1771" s="130"/>
    </row>
    <row r="1772" spans="4:4">
      <c r="D1772" s="130"/>
    </row>
    <row r="1773" spans="4:4">
      <c r="D1773" s="130"/>
    </row>
    <row r="1774" spans="4:4">
      <c r="D1774" s="130"/>
    </row>
    <row r="1775" spans="4:4">
      <c r="D1775" s="130"/>
    </row>
    <row r="1776" spans="4:4">
      <c r="D1776" s="130"/>
    </row>
    <row r="1777" spans="4:4">
      <c r="D1777" s="130"/>
    </row>
    <row r="1778" spans="4:4">
      <c r="D1778" s="130"/>
    </row>
    <row r="1779" spans="4:4">
      <c r="D1779" s="130"/>
    </row>
    <row r="1780" spans="4:4">
      <c r="D1780" s="130"/>
    </row>
    <row r="1781" spans="4:4">
      <c r="D1781" s="130"/>
    </row>
    <row r="1782" spans="4:4">
      <c r="D1782" s="130"/>
    </row>
    <row r="1783" spans="4:4">
      <c r="D1783" s="130"/>
    </row>
    <row r="1784" spans="4:4">
      <c r="D1784" s="130"/>
    </row>
    <row r="1785" spans="4:4">
      <c r="D1785" s="130"/>
    </row>
    <row r="1786" spans="4:4">
      <c r="D1786" s="130"/>
    </row>
    <row r="1787" spans="4:4">
      <c r="D1787" s="130"/>
    </row>
    <row r="1788" spans="4:4">
      <c r="D1788" s="130"/>
    </row>
    <row r="1789" spans="4:4">
      <c r="D1789" s="130"/>
    </row>
    <row r="1790" spans="4:4">
      <c r="D1790" s="130"/>
    </row>
    <row r="1791" spans="4:4">
      <c r="D1791" s="130"/>
    </row>
    <row r="1792" spans="4:4">
      <c r="D1792" s="130"/>
    </row>
    <row r="1793" spans="4:4">
      <c r="D1793" s="130"/>
    </row>
    <row r="1794" spans="4:4">
      <c r="D1794" s="130"/>
    </row>
    <row r="1795" spans="4:4">
      <c r="D1795" s="130"/>
    </row>
    <row r="1796" spans="4:4">
      <c r="D1796" s="130"/>
    </row>
    <row r="1797" spans="4:4">
      <c r="D1797" s="130"/>
    </row>
    <row r="1798" spans="4:4">
      <c r="D1798" s="130"/>
    </row>
    <row r="1799" spans="4:4">
      <c r="D1799" s="130"/>
    </row>
    <row r="1800" spans="4:4">
      <c r="D1800" s="130"/>
    </row>
    <row r="1801" spans="4:4">
      <c r="D1801" s="130"/>
    </row>
    <row r="1802" spans="4:4">
      <c r="D1802" s="130"/>
    </row>
    <row r="1803" spans="4:4">
      <c r="D1803" s="130"/>
    </row>
    <row r="1804" spans="4:4">
      <c r="D1804" s="130"/>
    </row>
    <row r="1805" spans="4:4">
      <c r="D1805" s="130"/>
    </row>
    <row r="1806" spans="4:4">
      <c r="D1806" s="130"/>
    </row>
    <row r="1807" spans="4:4">
      <c r="D1807" s="130"/>
    </row>
    <row r="1808" spans="4:4">
      <c r="D1808" s="130"/>
    </row>
    <row r="1809" spans="4:4">
      <c r="D1809" s="130"/>
    </row>
    <row r="1810" spans="4:4">
      <c r="D1810" s="130"/>
    </row>
    <row r="1811" spans="4:4">
      <c r="D1811" s="130"/>
    </row>
    <row r="1812" spans="4:4">
      <c r="D1812" s="130"/>
    </row>
    <row r="1813" spans="4:4">
      <c r="D1813" s="130"/>
    </row>
    <row r="1814" spans="4:4">
      <c r="D1814" s="130"/>
    </row>
    <row r="1815" spans="4:4">
      <c r="D1815" s="130"/>
    </row>
    <row r="1816" spans="4:4">
      <c r="D1816" s="130"/>
    </row>
    <row r="1817" spans="4:4">
      <c r="D1817" s="130"/>
    </row>
    <row r="1818" spans="4:4">
      <c r="D1818" s="130"/>
    </row>
    <row r="1819" spans="4:4">
      <c r="D1819" s="130"/>
    </row>
    <row r="1820" spans="4:4">
      <c r="D1820" s="130"/>
    </row>
    <row r="1821" spans="4:4">
      <c r="D1821" s="130"/>
    </row>
    <row r="1822" spans="4:4">
      <c r="D1822" s="130"/>
    </row>
    <row r="1823" spans="4:4">
      <c r="D1823" s="130"/>
    </row>
    <row r="1824" spans="4:4">
      <c r="D1824" s="130"/>
    </row>
    <row r="1825" spans="4:4">
      <c r="D1825" s="130"/>
    </row>
    <row r="1826" spans="4:4">
      <c r="D1826" s="130"/>
    </row>
    <row r="1827" spans="4:4">
      <c r="D1827" s="130"/>
    </row>
    <row r="1828" spans="4:4">
      <c r="D1828" s="130"/>
    </row>
    <row r="1829" spans="4:4">
      <c r="D1829" s="130"/>
    </row>
    <row r="1830" spans="4:4">
      <c r="D1830" s="130"/>
    </row>
    <row r="1831" spans="4:4">
      <c r="D1831" s="130"/>
    </row>
    <row r="1832" spans="4:4">
      <c r="D1832" s="130"/>
    </row>
    <row r="1833" spans="4:4">
      <c r="D1833" s="130"/>
    </row>
    <row r="1834" spans="4:4">
      <c r="D1834" s="130"/>
    </row>
    <row r="1835" spans="4:4">
      <c r="D1835" s="130"/>
    </row>
    <row r="1836" spans="4:4">
      <c r="D1836" s="130"/>
    </row>
    <row r="1837" spans="4:4">
      <c r="D1837" s="130"/>
    </row>
    <row r="1838" spans="4:4">
      <c r="D1838" s="130"/>
    </row>
    <row r="1839" spans="4:4">
      <c r="D1839" s="130"/>
    </row>
    <row r="1840" spans="4:4">
      <c r="D1840" s="130"/>
    </row>
    <row r="1841" spans="4:4">
      <c r="D1841" s="130"/>
    </row>
    <row r="1842" spans="4:4">
      <c r="D1842" s="130"/>
    </row>
    <row r="1843" spans="4:4">
      <c r="D1843" s="130"/>
    </row>
    <row r="1844" spans="4:4">
      <c r="D1844" s="130"/>
    </row>
    <row r="1845" spans="4:4">
      <c r="D1845" s="130"/>
    </row>
    <row r="1846" spans="4:4">
      <c r="D1846" s="130"/>
    </row>
    <row r="1847" spans="4:4">
      <c r="D1847" s="130"/>
    </row>
    <row r="1848" spans="4:4">
      <c r="D1848" s="130"/>
    </row>
    <row r="1849" spans="4:4">
      <c r="D1849" s="130"/>
    </row>
    <row r="1850" spans="4:4">
      <c r="D1850" s="130"/>
    </row>
    <row r="1851" spans="4:4">
      <c r="D1851" s="130"/>
    </row>
    <row r="1852" spans="4:4">
      <c r="D1852" s="130"/>
    </row>
    <row r="1853" spans="4:4">
      <c r="D1853" s="130"/>
    </row>
    <row r="1854" spans="4:4">
      <c r="D1854" s="130"/>
    </row>
    <row r="1855" spans="4:4">
      <c r="D1855" s="130"/>
    </row>
    <row r="1856" spans="4:4">
      <c r="D1856" s="130"/>
    </row>
    <row r="1857" spans="4:4">
      <c r="D1857" s="130"/>
    </row>
    <row r="1858" spans="4:4">
      <c r="D1858" s="130"/>
    </row>
    <row r="1859" spans="4:4">
      <c r="D1859" s="130"/>
    </row>
    <row r="1860" spans="4:4">
      <c r="D1860" s="130"/>
    </row>
    <row r="1861" spans="4:4">
      <c r="D1861" s="130"/>
    </row>
    <row r="1862" spans="4:4">
      <c r="D1862" s="130"/>
    </row>
    <row r="1863" spans="4:4">
      <c r="D1863" s="130"/>
    </row>
    <row r="1864" spans="4:4">
      <c r="D1864" s="130"/>
    </row>
    <row r="1865" spans="4:4">
      <c r="D1865" s="130"/>
    </row>
    <row r="1866" spans="4:4">
      <c r="D1866" s="130"/>
    </row>
    <row r="1867" spans="4:4">
      <c r="D1867" s="130"/>
    </row>
    <row r="1868" spans="4:4">
      <c r="D1868" s="130"/>
    </row>
    <row r="1869" spans="4:4">
      <c r="D1869" s="130"/>
    </row>
    <row r="1870" spans="4:4">
      <c r="D1870" s="130"/>
    </row>
    <row r="1871" spans="4:4">
      <c r="D1871" s="130"/>
    </row>
    <row r="1872" spans="4:4">
      <c r="D1872" s="130"/>
    </row>
    <row r="1873" spans="4:4">
      <c r="D1873" s="130"/>
    </row>
    <row r="1874" spans="4:4">
      <c r="D1874" s="130"/>
    </row>
    <row r="1875" spans="4:4">
      <c r="D1875" s="130"/>
    </row>
    <row r="1876" spans="4:4">
      <c r="D1876" s="130"/>
    </row>
    <row r="1877" spans="4:4">
      <c r="D1877" s="130"/>
    </row>
    <row r="1878" spans="4:4">
      <c r="D1878" s="130"/>
    </row>
    <row r="1879" spans="4:4">
      <c r="D1879" s="130"/>
    </row>
    <row r="1880" spans="4:4">
      <c r="D1880" s="130"/>
    </row>
    <row r="1881" spans="4:4">
      <c r="D1881" s="130"/>
    </row>
    <row r="1882" spans="4:4">
      <c r="D1882" s="130"/>
    </row>
    <row r="1883" spans="4:4">
      <c r="D1883" s="130"/>
    </row>
    <row r="1884" spans="4:4">
      <c r="D1884" s="130"/>
    </row>
    <row r="1885" spans="4:4">
      <c r="D1885" s="130"/>
    </row>
    <row r="1886" spans="4:4">
      <c r="D1886" s="130"/>
    </row>
    <row r="1887" spans="4:4">
      <c r="D1887" s="130"/>
    </row>
    <row r="1888" spans="4:4">
      <c r="D1888" s="130"/>
    </row>
    <row r="1889" spans="4:4">
      <c r="D1889" s="130"/>
    </row>
    <row r="1890" spans="4:4">
      <c r="D1890" s="130"/>
    </row>
    <row r="1891" spans="4:4">
      <c r="D1891" s="130"/>
    </row>
    <row r="1892" spans="4:4">
      <c r="D1892" s="130"/>
    </row>
    <row r="1893" spans="4:4">
      <c r="D1893" s="130"/>
    </row>
    <row r="1894" spans="4:4">
      <c r="D1894" s="130"/>
    </row>
    <row r="1895" spans="4:4">
      <c r="D1895" s="130"/>
    </row>
    <row r="1896" spans="4:4">
      <c r="D1896" s="130"/>
    </row>
    <row r="1897" spans="4:4">
      <c r="D1897" s="130"/>
    </row>
    <row r="1898" spans="4:4">
      <c r="D1898" s="130"/>
    </row>
    <row r="1899" spans="4:4">
      <c r="D1899" s="130"/>
    </row>
    <row r="1900" spans="4:4">
      <c r="D1900" s="130"/>
    </row>
    <row r="1901" spans="4:4">
      <c r="D1901" s="130"/>
    </row>
    <row r="1902" spans="4:4">
      <c r="D1902" s="130"/>
    </row>
    <row r="1903" spans="4:4">
      <c r="D1903" s="130"/>
    </row>
    <row r="1904" spans="4:4">
      <c r="D1904" s="130"/>
    </row>
    <row r="1905" spans="4:4">
      <c r="D1905" s="130"/>
    </row>
    <row r="1906" spans="4:4">
      <c r="D1906" s="130"/>
    </row>
    <row r="1907" spans="4:4">
      <c r="D1907" s="130"/>
    </row>
    <row r="1908" spans="4:4">
      <c r="D1908" s="130"/>
    </row>
    <row r="1909" spans="4:4">
      <c r="D1909" s="130"/>
    </row>
    <row r="1910" spans="4:4">
      <c r="D1910" s="130"/>
    </row>
    <row r="1911" spans="4:4">
      <c r="D1911" s="130"/>
    </row>
    <row r="1912" spans="4:4">
      <c r="D1912" s="130"/>
    </row>
    <row r="1913" spans="4:4">
      <c r="D1913" s="130"/>
    </row>
    <row r="1914" spans="4:4">
      <c r="D1914" s="130"/>
    </row>
    <row r="1915" spans="4:4">
      <c r="D1915" s="130"/>
    </row>
    <row r="1916" spans="4:4">
      <c r="D1916" s="130"/>
    </row>
    <row r="1917" spans="4:4">
      <c r="D1917" s="130"/>
    </row>
    <row r="1918" spans="4:4">
      <c r="D1918" s="130"/>
    </row>
    <row r="1919" spans="4:4">
      <c r="D1919" s="130"/>
    </row>
    <row r="1920" spans="4:4">
      <c r="D1920" s="130"/>
    </row>
    <row r="1921" spans="4:4">
      <c r="D1921" s="130"/>
    </row>
    <row r="1922" spans="4:4">
      <c r="D1922" s="130"/>
    </row>
    <row r="1923" spans="4:4">
      <c r="D1923" s="130"/>
    </row>
    <row r="1924" spans="4:4">
      <c r="D1924" s="130"/>
    </row>
    <row r="1925" spans="4:4">
      <c r="D1925" s="130"/>
    </row>
    <row r="1926" spans="4:4">
      <c r="D1926" s="130"/>
    </row>
    <row r="1927" spans="4:4">
      <c r="D1927" s="130"/>
    </row>
    <row r="1928" spans="4:4">
      <c r="D1928" s="130"/>
    </row>
    <row r="1929" spans="4:4">
      <c r="D1929" s="130"/>
    </row>
    <row r="1930" spans="4:4">
      <c r="D1930" s="130"/>
    </row>
    <row r="1931" spans="4:4">
      <c r="D1931" s="130"/>
    </row>
    <row r="1932" spans="4:4">
      <c r="D1932" s="130"/>
    </row>
    <row r="1933" spans="4:4">
      <c r="D1933" s="130"/>
    </row>
    <row r="1934" spans="4:4">
      <c r="D1934" s="130"/>
    </row>
    <row r="1935" spans="4:4">
      <c r="D1935" s="130"/>
    </row>
    <row r="1936" spans="4:4">
      <c r="D1936" s="130"/>
    </row>
    <row r="1937" spans="4:4">
      <c r="D1937" s="130"/>
    </row>
    <row r="1938" spans="4:4">
      <c r="D1938" s="130"/>
    </row>
    <row r="1939" spans="4:4">
      <c r="D1939" s="130"/>
    </row>
    <row r="1940" spans="4:4">
      <c r="D1940" s="130"/>
    </row>
    <row r="1941" spans="4:4">
      <c r="D1941" s="130"/>
    </row>
    <row r="1942" spans="4:4">
      <c r="D1942" s="130"/>
    </row>
    <row r="1943" spans="4:4">
      <c r="D1943" s="130"/>
    </row>
    <row r="1944" spans="4:4">
      <c r="D1944" s="130"/>
    </row>
    <row r="1945" spans="4:4">
      <c r="D1945" s="130"/>
    </row>
    <row r="1946" spans="4:4">
      <c r="D1946" s="130"/>
    </row>
    <row r="1947" spans="4:4">
      <c r="D1947" s="130"/>
    </row>
    <row r="1948" spans="4:4">
      <c r="D1948" s="130"/>
    </row>
    <row r="1949" spans="4:4">
      <c r="D1949" s="130"/>
    </row>
    <row r="1950" spans="4:4">
      <c r="D1950" s="130"/>
    </row>
    <row r="1951" spans="4:4">
      <c r="D1951" s="130"/>
    </row>
    <row r="1952" spans="4:4">
      <c r="D1952" s="130"/>
    </row>
    <row r="1953" spans="4:4">
      <c r="D1953" s="130"/>
    </row>
    <row r="1954" spans="4:4">
      <c r="D1954" s="130"/>
    </row>
    <row r="1955" spans="4:4">
      <c r="D1955" s="130"/>
    </row>
    <row r="1956" spans="4:4">
      <c r="D1956" s="130"/>
    </row>
    <row r="1957" spans="4:4">
      <c r="D1957" s="130"/>
    </row>
    <row r="1958" spans="4:4">
      <c r="D1958" s="130"/>
    </row>
    <row r="1959" spans="4:4">
      <c r="D1959" s="130"/>
    </row>
    <row r="1960" spans="4:4">
      <c r="D1960" s="130"/>
    </row>
    <row r="1961" spans="4:4">
      <c r="D1961" s="130"/>
    </row>
    <row r="1962" spans="4:4">
      <c r="D1962" s="130"/>
    </row>
    <row r="1963" spans="4:4">
      <c r="D1963" s="130"/>
    </row>
    <row r="1964" spans="4:4">
      <c r="D1964" s="130"/>
    </row>
    <row r="1965" spans="4:4">
      <c r="D1965" s="130"/>
    </row>
    <row r="1966" spans="4:4">
      <c r="D1966" s="130"/>
    </row>
    <row r="1967" spans="4:4">
      <c r="D1967" s="130"/>
    </row>
    <row r="1968" spans="4:4">
      <c r="D1968" s="130"/>
    </row>
    <row r="1969" spans="4:4">
      <c r="D1969" s="130"/>
    </row>
    <row r="1970" spans="4:4">
      <c r="D1970" s="130"/>
    </row>
    <row r="1971" spans="4:4">
      <c r="D1971" s="130"/>
    </row>
    <row r="1972" spans="4:4">
      <c r="D1972" s="130"/>
    </row>
    <row r="1973" spans="4:4">
      <c r="D1973" s="130"/>
    </row>
    <row r="1974" spans="4:4">
      <c r="D1974" s="130"/>
    </row>
    <row r="1975" spans="4:4">
      <c r="D1975" s="130"/>
    </row>
    <row r="1976" spans="4:4">
      <c r="D1976" s="130"/>
    </row>
    <row r="1977" spans="4:4">
      <c r="D1977" s="130"/>
    </row>
    <row r="1978" spans="4:4">
      <c r="D1978" s="130"/>
    </row>
    <row r="1979" spans="4:4">
      <c r="D1979" s="130"/>
    </row>
    <row r="1980" spans="4:4">
      <c r="D1980" s="130"/>
    </row>
    <row r="1981" spans="4:4">
      <c r="D1981" s="130"/>
    </row>
    <row r="1982" spans="4:4">
      <c r="D1982" s="130"/>
    </row>
    <row r="1983" spans="4:4">
      <c r="D1983" s="130"/>
    </row>
    <row r="1984" spans="4:4">
      <c r="D1984" s="130"/>
    </row>
    <row r="1985" spans="4:4">
      <c r="D1985" s="130"/>
    </row>
    <row r="1986" spans="4:4">
      <c r="D1986" s="130"/>
    </row>
    <row r="1987" spans="4:4">
      <c r="D1987" s="130"/>
    </row>
    <row r="1988" spans="4:4">
      <c r="D1988" s="130"/>
    </row>
    <row r="1989" spans="4:4">
      <c r="D1989" s="130"/>
    </row>
    <row r="1990" spans="4:4">
      <c r="D1990" s="130"/>
    </row>
    <row r="1991" spans="4:4">
      <c r="D1991" s="130"/>
    </row>
    <row r="1992" spans="4:4">
      <c r="D1992" s="130"/>
    </row>
    <row r="1993" spans="4:4">
      <c r="D1993" s="130"/>
    </row>
    <row r="1994" spans="4:4">
      <c r="D1994" s="130"/>
    </row>
    <row r="1995" spans="4:4">
      <c r="D1995" s="130"/>
    </row>
    <row r="1996" spans="4:4">
      <c r="D1996" s="130"/>
    </row>
    <row r="1997" spans="4:4">
      <c r="D1997" s="130"/>
    </row>
    <row r="1998" spans="4:4">
      <c r="D1998" s="130"/>
    </row>
    <row r="1999" spans="4:4">
      <c r="D1999" s="130"/>
    </row>
    <row r="2000" spans="4:4">
      <c r="D2000" s="130"/>
    </row>
    <row r="2001" spans="4:4">
      <c r="D2001" s="130"/>
    </row>
    <row r="2002" spans="4:4">
      <c r="D2002" s="130"/>
    </row>
    <row r="2003" spans="4:4">
      <c r="D2003" s="130"/>
    </row>
    <row r="2004" spans="4:4">
      <c r="D2004" s="130"/>
    </row>
    <row r="2005" spans="4:4">
      <c r="D2005" s="130"/>
    </row>
    <row r="2006" spans="4:4">
      <c r="D2006" s="130"/>
    </row>
    <row r="2007" spans="4:4">
      <c r="D2007" s="130"/>
    </row>
    <row r="2008" spans="4:4">
      <c r="D2008" s="130"/>
    </row>
    <row r="2009" spans="4:4">
      <c r="D2009" s="130"/>
    </row>
    <row r="2010" spans="4:4">
      <c r="D2010" s="130"/>
    </row>
    <row r="2011" spans="4:4">
      <c r="D2011" s="130"/>
    </row>
    <row r="2012" spans="4:4">
      <c r="D2012" s="130"/>
    </row>
    <row r="2013" spans="4:4">
      <c r="D2013" s="130"/>
    </row>
    <row r="2014" spans="4:4">
      <c r="D2014" s="130"/>
    </row>
    <row r="2015" spans="4:4">
      <c r="D2015" s="130"/>
    </row>
    <row r="2016" spans="4:4">
      <c r="D2016" s="130"/>
    </row>
    <row r="2017" spans="4:4">
      <c r="D2017" s="130"/>
    </row>
    <row r="2018" spans="4:4">
      <c r="D2018" s="130"/>
    </row>
    <row r="2019" spans="4:4">
      <c r="D2019" s="130"/>
    </row>
    <row r="2020" spans="4:4">
      <c r="D2020" s="130"/>
    </row>
    <row r="2021" spans="4:4">
      <c r="D2021" s="130"/>
    </row>
    <row r="2022" spans="4:4">
      <c r="D2022" s="130"/>
    </row>
    <row r="2023" spans="4:4">
      <c r="D2023" s="130"/>
    </row>
    <row r="2024" spans="4:4">
      <c r="D2024" s="130"/>
    </row>
    <row r="2025" spans="4:4">
      <c r="D2025" s="130"/>
    </row>
    <row r="2026" spans="4:4">
      <c r="D2026" s="130"/>
    </row>
    <row r="2027" spans="4:4">
      <c r="D2027" s="130"/>
    </row>
    <row r="2028" spans="4:4">
      <c r="D2028" s="130"/>
    </row>
    <row r="2029" spans="4:4">
      <c r="D2029" s="130"/>
    </row>
    <row r="2030" spans="4:4">
      <c r="D2030" s="130"/>
    </row>
    <row r="2031" spans="4:4">
      <c r="D2031" s="130"/>
    </row>
    <row r="2032" spans="4:4">
      <c r="D2032" s="130"/>
    </row>
    <row r="2033" spans="4:4">
      <c r="D2033" s="130"/>
    </row>
    <row r="2034" spans="4:4">
      <c r="D2034" s="130"/>
    </row>
    <row r="2035" spans="4:4">
      <c r="D2035" s="130"/>
    </row>
    <row r="2036" spans="4:4">
      <c r="D2036" s="130"/>
    </row>
    <row r="2037" spans="4:4">
      <c r="D2037" s="130"/>
    </row>
    <row r="2038" spans="4:4">
      <c r="D2038" s="130"/>
    </row>
    <row r="2039" spans="4:4">
      <c r="D2039" s="130"/>
    </row>
    <row r="2040" spans="4:4">
      <c r="D2040" s="130"/>
    </row>
    <row r="2041" spans="4:4">
      <c r="D2041" s="130"/>
    </row>
    <row r="2042" spans="4:4">
      <c r="D2042" s="130"/>
    </row>
    <row r="2043" spans="4:4">
      <c r="D2043" s="130"/>
    </row>
    <row r="2044" spans="4:4">
      <c r="D2044" s="130"/>
    </row>
    <row r="2045" spans="4:4">
      <c r="D2045" s="130"/>
    </row>
    <row r="2046" spans="4:4">
      <c r="D2046" s="130"/>
    </row>
    <row r="2047" spans="4:4">
      <c r="D2047" s="130"/>
    </row>
    <row r="2048" spans="4:4">
      <c r="D2048" s="130"/>
    </row>
    <row r="2049" spans="4:4">
      <c r="D2049" s="130"/>
    </row>
    <row r="2050" spans="4:4">
      <c r="D2050" s="130"/>
    </row>
    <row r="2051" spans="4:4">
      <c r="D2051" s="130"/>
    </row>
    <row r="2052" spans="4:4">
      <c r="D2052" s="130"/>
    </row>
    <row r="2053" spans="4:4">
      <c r="D2053" s="130"/>
    </row>
    <row r="2054" spans="4:4">
      <c r="D2054" s="130"/>
    </row>
    <row r="2055" spans="4:4">
      <c r="D2055" s="130"/>
    </row>
    <row r="2056" spans="4:4">
      <c r="D2056" s="130"/>
    </row>
    <row r="2057" spans="4:4">
      <c r="D2057" s="130"/>
    </row>
    <row r="2058" spans="4:4">
      <c r="D2058" s="130"/>
    </row>
    <row r="2059" spans="4:4">
      <c r="D2059" s="130"/>
    </row>
    <row r="2060" spans="4:4">
      <c r="D2060" s="130"/>
    </row>
    <row r="2061" spans="4:4">
      <c r="D2061" s="130"/>
    </row>
    <row r="2062" spans="4:4">
      <c r="D2062" s="130"/>
    </row>
    <row r="2063" spans="4:4">
      <c r="D2063" s="130"/>
    </row>
    <row r="2064" spans="4:4">
      <c r="D2064" s="130"/>
    </row>
    <row r="2065" spans="4:4">
      <c r="D2065" s="130"/>
    </row>
    <row r="2066" spans="4:4">
      <c r="D2066" s="130"/>
    </row>
    <row r="2067" spans="4:4">
      <c r="D2067" s="130"/>
    </row>
    <row r="2068" spans="4:4">
      <c r="D2068" s="130"/>
    </row>
    <row r="2069" spans="4:4">
      <c r="D2069" s="130"/>
    </row>
    <row r="2070" spans="4:4">
      <c r="D2070" s="130"/>
    </row>
    <row r="2071" spans="4:4">
      <c r="D2071" s="130"/>
    </row>
    <row r="2072" spans="4:4">
      <c r="D2072" s="130"/>
    </row>
    <row r="2073" spans="4:4">
      <c r="D2073" s="130"/>
    </row>
    <row r="2074" spans="4:4">
      <c r="D2074" s="130"/>
    </row>
    <row r="2075" spans="4:4">
      <c r="D2075" s="130"/>
    </row>
    <row r="2076" spans="4:4">
      <c r="D2076" s="130"/>
    </row>
    <row r="2077" spans="4:4">
      <c r="D2077" s="130"/>
    </row>
    <row r="2078" spans="4:4">
      <c r="D2078" s="130"/>
    </row>
    <row r="2079" spans="4:4">
      <c r="D2079" s="130"/>
    </row>
    <row r="2080" spans="4:4">
      <c r="D2080" s="130"/>
    </row>
    <row r="2081" spans="4:4">
      <c r="D2081" s="130"/>
    </row>
    <row r="2082" spans="4:4">
      <c r="D2082" s="130"/>
    </row>
    <row r="2083" spans="4:4">
      <c r="D2083" s="130"/>
    </row>
    <row r="2084" spans="4:4">
      <c r="D2084" s="130"/>
    </row>
    <row r="2085" spans="4:4">
      <c r="D2085" s="130"/>
    </row>
    <row r="2086" spans="4:4">
      <c r="D2086" s="130"/>
    </row>
    <row r="2087" spans="4:4">
      <c r="D2087" s="130"/>
    </row>
    <row r="2088" spans="4:4">
      <c r="D2088" s="130"/>
    </row>
    <row r="2089" spans="4:4">
      <c r="D2089" s="130"/>
    </row>
    <row r="2090" spans="4:4">
      <c r="D2090" s="130"/>
    </row>
    <row r="2091" spans="4:4">
      <c r="D2091" s="130"/>
    </row>
    <row r="2092" spans="4:4">
      <c r="D2092" s="130"/>
    </row>
    <row r="2093" spans="4:4">
      <c r="D2093" s="130"/>
    </row>
    <row r="2094" spans="4:4">
      <c r="D2094" s="130"/>
    </row>
    <row r="2095" spans="4:4">
      <c r="D2095" s="130"/>
    </row>
    <row r="2096" spans="4:4">
      <c r="D2096" s="130"/>
    </row>
    <row r="2097" spans="4:4">
      <c r="D2097" s="130"/>
    </row>
    <row r="2098" spans="4:4">
      <c r="D2098" s="130"/>
    </row>
    <row r="2099" spans="4:4">
      <c r="D2099" s="130"/>
    </row>
    <row r="2100" spans="4:4">
      <c r="D2100" s="130"/>
    </row>
    <row r="2101" spans="4:4">
      <c r="D2101" s="130"/>
    </row>
    <row r="2102" spans="4:4">
      <c r="D2102" s="130"/>
    </row>
    <row r="2103" spans="4:4">
      <c r="D2103" s="130"/>
    </row>
    <row r="2104" spans="4:4">
      <c r="D2104" s="130"/>
    </row>
    <row r="2105" spans="4:4">
      <c r="D2105" s="130"/>
    </row>
    <row r="2106" spans="4:4">
      <c r="D2106" s="130"/>
    </row>
    <row r="2107" spans="4:4">
      <c r="D2107" s="130"/>
    </row>
    <row r="2108" spans="4:4">
      <c r="D2108" s="130"/>
    </row>
    <row r="2109" spans="4:4">
      <c r="D2109" s="130"/>
    </row>
    <row r="2110" spans="4:4">
      <c r="D2110" s="130"/>
    </row>
    <row r="2111" spans="4:4">
      <c r="D2111" s="130"/>
    </row>
    <row r="2112" spans="4:4">
      <c r="D2112" s="130"/>
    </row>
    <row r="2113" spans="4:4">
      <c r="D2113" s="130"/>
    </row>
    <row r="2114" spans="4:4">
      <c r="D2114" s="130"/>
    </row>
    <row r="2115" spans="4:4">
      <c r="D2115" s="130"/>
    </row>
    <row r="2116" spans="4:4">
      <c r="D2116" s="130"/>
    </row>
    <row r="2117" spans="4:4">
      <c r="D2117" s="130"/>
    </row>
    <row r="2118" spans="4:4">
      <c r="D2118" s="130"/>
    </row>
    <row r="2119" spans="4:4">
      <c r="D2119" s="130"/>
    </row>
    <row r="2120" spans="4:4">
      <c r="D2120" s="130"/>
    </row>
    <row r="2121" spans="4:4">
      <c r="D2121" s="130"/>
    </row>
    <row r="2122" spans="4:4">
      <c r="D2122" s="130"/>
    </row>
    <row r="2123" spans="4:4">
      <c r="D2123" s="130"/>
    </row>
    <row r="2124" spans="4:4">
      <c r="D2124" s="130"/>
    </row>
    <row r="2125" spans="4:4">
      <c r="D2125" s="130"/>
    </row>
    <row r="2126" spans="4:4">
      <c r="D2126" s="130"/>
    </row>
    <row r="2127" spans="4:4">
      <c r="D2127" s="130"/>
    </row>
    <row r="2128" spans="4:4">
      <c r="D2128" s="130"/>
    </row>
    <row r="2129" spans="4:4">
      <c r="D2129" s="130"/>
    </row>
    <row r="2130" spans="4:4">
      <c r="D2130" s="130"/>
    </row>
    <row r="2131" spans="4:4">
      <c r="D2131" s="130"/>
    </row>
    <row r="2132" spans="4:4">
      <c r="D2132" s="130"/>
    </row>
    <row r="2133" spans="4:4">
      <c r="D2133" s="130"/>
    </row>
    <row r="2134" spans="4:4">
      <c r="D2134" s="130"/>
    </row>
    <row r="2135" spans="4:4">
      <c r="D2135" s="130"/>
    </row>
    <row r="2136" spans="4:4">
      <c r="D2136" s="130"/>
    </row>
    <row r="2137" spans="4:4">
      <c r="D2137" s="130"/>
    </row>
    <row r="2138" spans="4:4">
      <c r="D2138" s="130"/>
    </row>
    <row r="2139" spans="4:4">
      <c r="D2139" s="130"/>
    </row>
    <row r="2140" spans="4:4">
      <c r="D2140" s="130"/>
    </row>
    <row r="2141" spans="4:4">
      <c r="D2141" s="130"/>
    </row>
    <row r="2142" spans="4:4">
      <c r="D2142" s="130"/>
    </row>
    <row r="2143" spans="4:4">
      <c r="D2143" s="130"/>
    </row>
    <row r="2144" spans="4:4">
      <c r="D2144" s="130"/>
    </row>
    <row r="2145" spans="4:4">
      <c r="D2145" s="130"/>
    </row>
    <row r="2146" spans="4:4">
      <c r="D2146" s="130"/>
    </row>
    <row r="2147" spans="4:4">
      <c r="D2147" s="130"/>
    </row>
    <row r="2148" spans="4:4">
      <c r="D2148" s="130"/>
    </row>
    <row r="2149" spans="4:4">
      <c r="D2149" s="130"/>
    </row>
    <row r="2150" spans="4:4">
      <c r="D2150" s="130"/>
    </row>
    <row r="2151" spans="4:4">
      <c r="D2151" s="130"/>
    </row>
    <row r="2152" spans="4:4">
      <c r="D2152" s="130"/>
    </row>
    <row r="2153" spans="4:4">
      <c r="D2153" s="130"/>
    </row>
    <row r="2154" spans="4:4">
      <c r="D2154" s="130"/>
    </row>
    <row r="2155" spans="4:4">
      <c r="D2155" s="130"/>
    </row>
    <row r="2156" spans="4:4">
      <c r="D2156" s="130"/>
    </row>
    <row r="2157" spans="4:4">
      <c r="D2157" s="130"/>
    </row>
    <row r="2158" spans="4:4">
      <c r="D2158" s="130"/>
    </row>
    <row r="2159" spans="4:4">
      <c r="D2159" s="130"/>
    </row>
    <row r="2160" spans="4:4">
      <c r="D2160" s="130"/>
    </row>
    <row r="2161" spans="4:4">
      <c r="D2161" s="130"/>
    </row>
    <row r="2162" spans="4:4">
      <c r="D2162" s="130"/>
    </row>
    <row r="2163" spans="4:4">
      <c r="D2163" s="130"/>
    </row>
    <row r="2164" spans="4:4">
      <c r="D2164" s="130"/>
    </row>
    <row r="2165" spans="4:4">
      <c r="D2165" s="130"/>
    </row>
    <row r="2166" spans="4:4">
      <c r="D2166" s="130"/>
    </row>
    <row r="2167" spans="4:4">
      <c r="D2167" s="130"/>
    </row>
    <row r="2168" spans="4:4">
      <c r="D2168" s="130"/>
    </row>
    <row r="2169" spans="4:4">
      <c r="D2169" s="130"/>
    </row>
    <row r="2170" spans="4:4">
      <c r="D2170" s="130"/>
    </row>
    <row r="2171" spans="4:4">
      <c r="D2171" s="130"/>
    </row>
    <row r="2172" spans="4:4">
      <c r="D2172" s="130"/>
    </row>
    <row r="2173" spans="4:4">
      <c r="D2173" s="130"/>
    </row>
    <row r="2174" spans="4:4">
      <c r="D2174" s="130"/>
    </row>
    <row r="2175" spans="4:4">
      <c r="D2175" s="130"/>
    </row>
    <row r="2176" spans="4:4">
      <c r="D2176" s="130"/>
    </row>
    <row r="2177" spans="4:4">
      <c r="D2177" s="130"/>
    </row>
    <row r="2178" spans="4:4">
      <c r="D2178" s="130"/>
    </row>
    <row r="2179" spans="4:4">
      <c r="D2179" s="130"/>
    </row>
    <row r="2180" spans="4:4">
      <c r="D2180" s="130"/>
    </row>
    <row r="2181" spans="4:4">
      <c r="D2181" s="130"/>
    </row>
    <row r="2182" spans="4:4">
      <c r="D2182" s="130"/>
    </row>
    <row r="2183" spans="4:4">
      <c r="D2183" s="130"/>
    </row>
    <row r="2184" spans="4:4">
      <c r="D2184" s="130"/>
    </row>
    <row r="2185" spans="4:4">
      <c r="D2185" s="130"/>
    </row>
    <row r="2186" spans="4:4">
      <c r="D2186" s="130"/>
    </row>
    <row r="2187" spans="4:4">
      <c r="D2187" s="130"/>
    </row>
    <row r="2188" spans="4:4">
      <c r="D2188" s="130"/>
    </row>
    <row r="2189" spans="4:4">
      <c r="D2189" s="130"/>
    </row>
    <row r="2190" spans="4:4">
      <c r="D2190" s="130"/>
    </row>
    <row r="2191" spans="4:4">
      <c r="D2191" s="130"/>
    </row>
    <row r="2192" spans="4:4">
      <c r="D2192" s="130"/>
    </row>
    <row r="2193" spans="4:4">
      <c r="D2193" s="130"/>
    </row>
    <row r="2194" spans="4:4">
      <c r="D2194" s="130"/>
    </row>
    <row r="2195" spans="4:4">
      <c r="D2195" s="130"/>
    </row>
    <row r="2196" spans="4:4">
      <c r="D2196" s="130"/>
    </row>
    <row r="2197" spans="4:4">
      <c r="D2197" s="130"/>
    </row>
    <row r="2198" spans="4:4">
      <c r="D2198" s="130"/>
    </row>
    <row r="2199" spans="4:4">
      <c r="D2199" s="130"/>
    </row>
    <row r="2200" spans="4:4">
      <c r="D2200" s="130"/>
    </row>
    <row r="2201" spans="4:4">
      <c r="D2201" s="130"/>
    </row>
    <row r="2202" spans="4:4">
      <c r="D2202" s="130"/>
    </row>
    <row r="2203" spans="4:4">
      <c r="D2203" s="130"/>
    </row>
    <row r="2204" spans="4:4">
      <c r="D2204" s="130"/>
    </row>
    <row r="2205" spans="4:4">
      <c r="D2205" s="130"/>
    </row>
    <row r="2206" spans="4:4">
      <c r="D2206" s="130"/>
    </row>
    <row r="2207" spans="4:4">
      <c r="D2207" s="130"/>
    </row>
    <row r="2208" spans="4:4">
      <c r="D2208" s="130"/>
    </row>
    <row r="2209" spans="4:4">
      <c r="D2209" s="130"/>
    </row>
    <row r="2210" spans="4:4">
      <c r="D2210" s="130"/>
    </row>
    <row r="2211" spans="4:4">
      <c r="D2211" s="130"/>
    </row>
    <row r="2212" spans="4:4">
      <c r="D2212" s="130"/>
    </row>
    <row r="2213" spans="4:4">
      <c r="D2213" s="130"/>
    </row>
    <row r="2214" spans="4:4">
      <c r="D2214" s="130"/>
    </row>
    <row r="2215" spans="4:4">
      <c r="D2215" s="130"/>
    </row>
    <row r="2216" spans="4:4">
      <c r="D2216" s="130"/>
    </row>
    <row r="2217" spans="4:4">
      <c r="D2217" s="130"/>
    </row>
    <row r="2218" spans="4:4">
      <c r="D2218" s="130"/>
    </row>
    <row r="2219" spans="4:4">
      <c r="D2219" s="130"/>
    </row>
    <row r="2220" spans="4:4">
      <c r="D2220" s="130"/>
    </row>
    <row r="2221" spans="4:4">
      <c r="D2221" s="130"/>
    </row>
    <row r="2222" spans="4:4">
      <c r="D2222" s="130"/>
    </row>
    <row r="2223" spans="4:4">
      <c r="D2223" s="130"/>
    </row>
    <row r="2224" spans="4:4">
      <c r="D2224" s="130"/>
    </row>
    <row r="2225" spans="4:4">
      <c r="D2225" s="130"/>
    </row>
    <row r="2226" spans="4:4">
      <c r="D2226" s="130"/>
    </row>
    <row r="2227" spans="4:4">
      <c r="D2227" s="130"/>
    </row>
    <row r="2228" spans="4:4">
      <c r="D2228" s="130"/>
    </row>
    <row r="2229" spans="4:4">
      <c r="D2229" s="130"/>
    </row>
    <row r="2230" spans="4:4">
      <c r="D2230" s="130"/>
    </row>
    <row r="2231" spans="4:4">
      <c r="D2231" s="130"/>
    </row>
    <row r="2232" spans="4:4">
      <c r="D2232" s="130"/>
    </row>
    <row r="2233" spans="4:4">
      <c r="D2233" s="130"/>
    </row>
    <row r="2234" spans="4:4">
      <c r="D2234" s="130"/>
    </row>
    <row r="2235" spans="4:4">
      <c r="D2235" s="130"/>
    </row>
    <row r="2236" spans="4:4">
      <c r="D2236" s="130"/>
    </row>
    <row r="2237" spans="4:4">
      <c r="D2237" s="130"/>
    </row>
    <row r="2238" spans="4:4">
      <c r="D2238" s="130"/>
    </row>
    <row r="2239" spans="4:4">
      <c r="D2239" s="130"/>
    </row>
    <row r="2240" spans="4:4">
      <c r="D2240" s="130"/>
    </row>
    <row r="2241" spans="4:4">
      <c r="D2241" s="130"/>
    </row>
    <row r="2242" spans="4:4">
      <c r="D2242" s="130"/>
    </row>
    <row r="2243" spans="4:4">
      <c r="D2243" s="130"/>
    </row>
    <row r="2244" spans="4:4">
      <c r="D2244" s="130"/>
    </row>
    <row r="2245" spans="4:4">
      <c r="D2245" s="130"/>
    </row>
    <row r="2246" spans="4:4">
      <c r="D2246" s="130"/>
    </row>
    <row r="2247" spans="4:4">
      <c r="D2247" s="130"/>
    </row>
    <row r="2248" spans="4:4">
      <c r="D2248" s="130"/>
    </row>
    <row r="2249" spans="4:4">
      <c r="D2249" s="130"/>
    </row>
    <row r="2250" spans="4:4">
      <c r="D2250" s="130"/>
    </row>
    <row r="2251" spans="4:4">
      <c r="D2251" s="130"/>
    </row>
    <row r="2252" spans="4:4">
      <c r="D2252" s="130"/>
    </row>
    <row r="2253" spans="4:4">
      <c r="D2253" s="130"/>
    </row>
    <row r="2254" spans="4:4">
      <c r="D2254" s="130"/>
    </row>
    <row r="2255" spans="4:4">
      <c r="D2255" s="130"/>
    </row>
    <row r="2256" spans="4:4">
      <c r="D2256" s="130"/>
    </row>
    <row r="2257" spans="4:4">
      <c r="D2257" s="130"/>
    </row>
    <row r="2258" spans="4:4">
      <c r="D2258" s="130"/>
    </row>
    <row r="2259" spans="4:4">
      <c r="D2259" s="130"/>
    </row>
    <row r="2260" spans="4:4">
      <c r="D2260" s="130"/>
    </row>
    <row r="2261" spans="4:4">
      <c r="D2261" s="130"/>
    </row>
    <row r="2262" spans="4:4">
      <c r="D2262" s="130"/>
    </row>
    <row r="2263" spans="4:4">
      <c r="D2263" s="130"/>
    </row>
    <row r="2264" spans="4:4">
      <c r="D2264" s="130"/>
    </row>
    <row r="2265" spans="4:4">
      <c r="D2265" s="130"/>
    </row>
    <row r="2266" spans="4:4">
      <c r="D2266" s="130"/>
    </row>
    <row r="2267" spans="4:4">
      <c r="D2267" s="130"/>
    </row>
    <row r="2268" spans="4:4">
      <c r="D2268" s="130"/>
    </row>
    <row r="2269" spans="4:4">
      <c r="D2269" s="130"/>
    </row>
    <row r="2270" spans="4:4">
      <c r="D2270" s="130"/>
    </row>
    <row r="2271" spans="4:4">
      <c r="D2271" s="130"/>
    </row>
    <row r="2272" spans="4:4">
      <c r="D2272" s="130"/>
    </row>
    <row r="2273" spans="4:4">
      <c r="D2273" s="130"/>
    </row>
    <row r="2274" spans="4:4">
      <c r="D2274" s="130"/>
    </row>
    <row r="2275" spans="4:4">
      <c r="D2275" s="130"/>
    </row>
    <row r="2276" spans="4:4">
      <c r="D2276" s="130"/>
    </row>
    <row r="2277" spans="4:4">
      <c r="D2277" s="130"/>
    </row>
    <row r="2278" spans="4:4">
      <c r="D2278" s="130"/>
    </row>
    <row r="2279" spans="4:4">
      <c r="D2279" s="130"/>
    </row>
    <row r="2280" spans="4:4">
      <c r="D2280" s="130"/>
    </row>
    <row r="2281" spans="4:4">
      <c r="D2281" s="130"/>
    </row>
    <row r="2282" spans="4:4">
      <c r="D2282" s="130"/>
    </row>
    <row r="2283" spans="4:4">
      <c r="D2283" s="130"/>
    </row>
    <row r="2284" spans="4:4">
      <c r="D2284" s="130"/>
    </row>
    <row r="2285" spans="4:4">
      <c r="D2285" s="130"/>
    </row>
    <row r="2286" spans="4:4">
      <c r="D2286" s="130"/>
    </row>
    <row r="2287" spans="4:4">
      <c r="D2287" s="130"/>
    </row>
    <row r="2288" spans="4:4">
      <c r="D2288" s="130"/>
    </row>
    <row r="2289" spans="4:4">
      <c r="D2289" s="130"/>
    </row>
    <row r="2290" spans="4:4">
      <c r="D2290" s="130"/>
    </row>
    <row r="2291" spans="4:4">
      <c r="D2291" s="130"/>
    </row>
    <row r="2292" spans="4:4">
      <c r="D2292" s="130"/>
    </row>
    <row r="2293" spans="4:4">
      <c r="D2293" s="130"/>
    </row>
    <row r="2294" spans="4:4">
      <c r="D2294" s="130"/>
    </row>
    <row r="2295" spans="4:4">
      <c r="D2295" s="130"/>
    </row>
    <row r="2296" spans="4:4">
      <c r="D2296" s="130"/>
    </row>
    <row r="2297" spans="4:4">
      <c r="D2297" s="130"/>
    </row>
    <row r="2298" spans="4:4">
      <c r="D2298" s="130"/>
    </row>
    <row r="2299" spans="4:4">
      <c r="D2299" s="130"/>
    </row>
    <row r="2300" spans="4:4">
      <c r="D2300" s="130"/>
    </row>
    <row r="2301" spans="4:4">
      <c r="D2301" s="130"/>
    </row>
    <row r="2302" spans="4:4">
      <c r="D2302" s="130"/>
    </row>
    <row r="2303" spans="4:4">
      <c r="D2303" s="130"/>
    </row>
    <row r="2304" spans="4:4">
      <c r="D2304" s="130"/>
    </row>
    <row r="2305" spans="4:4">
      <c r="D2305" s="130"/>
    </row>
    <row r="2306" spans="4:4">
      <c r="D2306" s="130"/>
    </row>
    <row r="2307" spans="4:4">
      <c r="D2307" s="130"/>
    </row>
    <row r="2308" spans="4:4">
      <c r="D2308" s="130"/>
    </row>
    <row r="2309" spans="4:4">
      <c r="D2309" s="130"/>
    </row>
    <row r="2310" spans="4:4">
      <c r="D2310" s="130"/>
    </row>
    <row r="2311" spans="4:4">
      <c r="D2311" s="130"/>
    </row>
    <row r="2312" spans="4:4">
      <c r="D2312" s="130"/>
    </row>
    <row r="2313" spans="4:4">
      <c r="D2313" s="130"/>
    </row>
    <row r="2314" spans="4:4">
      <c r="D2314" s="130"/>
    </row>
    <row r="2315" spans="4:4">
      <c r="D2315" s="130"/>
    </row>
    <row r="2316" spans="4:4">
      <c r="D2316" s="130"/>
    </row>
    <row r="2317" spans="4:4">
      <c r="D2317" s="130"/>
    </row>
    <row r="2318" spans="4:4">
      <c r="D2318" s="130"/>
    </row>
    <row r="2319" spans="4:4">
      <c r="D2319" s="130"/>
    </row>
    <row r="2320" spans="4:4">
      <c r="D2320" s="130"/>
    </row>
    <row r="2321" spans="4:4">
      <c r="D2321" s="130"/>
    </row>
    <row r="2322" spans="4:4">
      <c r="D2322" s="130"/>
    </row>
    <row r="2323" spans="4:4">
      <c r="D2323" s="130"/>
    </row>
    <row r="2324" spans="4:4">
      <c r="D2324" s="130"/>
    </row>
    <row r="2325" spans="4:4">
      <c r="D2325" s="130"/>
    </row>
    <row r="2326" spans="4:4">
      <c r="D2326" s="130"/>
    </row>
    <row r="2327" spans="4:4">
      <c r="D2327" s="130"/>
    </row>
    <row r="2328" spans="4:4">
      <c r="D2328" s="130"/>
    </row>
    <row r="2329" spans="4:4">
      <c r="D2329" s="130"/>
    </row>
    <row r="2330" spans="4:4">
      <c r="D2330" s="130"/>
    </row>
    <row r="2331" spans="4:4">
      <c r="D2331" s="130"/>
    </row>
    <row r="2332" spans="4:4">
      <c r="D2332" s="130"/>
    </row>
    <row r="2333" spans="4:4">
      <c r="D2333" s="130"/>
    </row>
    <row r="2334" spans="4:4">
      <c r="D2334" s="130"/>
    </row>
    <row r="2335" spans="4:4">
      <c r="D2335" s="130"/>
    </row>
    <row r="2336" spans="4:4">
      <c r="D2336" s="130"/>
    </row>
    <row r="2337" spans="4:4">
      <c r="D2337" s="130"/>
    </row>
    <row r="2338" spans="4:4">
      <c r="D2338" s="130"/>
    </row>
    <row r="2339" spans="4:4">
      <c r="D2339" s="130"/>
    </row>
    <row r="2340" spans="4:4">
      <c r="D2340" s="130"/>
    </row>
    <row r="2341" spans="4:4">
      <c r="D2341" s="130"/>
    </row>
    <row r="2342" spans="4:4">
      <c r="D2342" s="130"/>
    </row>
    <row r="2343" spans="4:4">
      <c r="D2343" s="130"/>
    </row>
    <row r="2344" spans="4:4">
      <c r="D2344" s="130"/>
    </row>
    <row r="2345" spans="4:4">
      <c r="D2345" s="130"/>
    </row>
    <row r="2346" spans="4:4">
      <c r="D2346" s="130"/>
    </row>
    <row r="2347" spans="4:4">
      <c r="D2347" s="130"/>
    </row>
    <row r="2348" spans="4:4">
      <c r="D2348" s="130"/>
    </row>
    <row r="2349" spans="4:4">
      <c r="D2349" s="130"/>
    </row>
    <row r="2350" spans="4:4">
      <c r="D2350" s="130"/>
    </row>
    <row r="2351" spans="4:4">
      <c r="D2351" s="130"/>
    </row>
    <row r="2352" spans="4:4">
      <c r="D2352" s="130"/>
    </row>
    <row r="2353" spans="4:4">
      <c r="D2353" s="130"/>
    </row>
    <row r="2354" spans="4:4">
      <c r="D2354" s="130"/>
    </row>
    <row r="2355" spans="4:4">
      <c r="D2355" s="130"/>
    </row>
    <row r="2356" spans="4:4">
      <c r="D2356" s="130"/>
    </row>
    <row r="2357" spans="4:4">
      <c r="D2357" s="130"/>
    </row>
    <row r="2358" spans="4:4">
      <c r="D2358" s="130"/>
    </row>
    <row r="2359" spans="4:4">
      <c r="D2359" s="130"/>
    </row>
    <row r="2360" spans="4:4">
      <c r="D2360" s="130"/>
    </row>
    <row r="2361" spans="4:4">
      <c r="D2361" s="130"/>
    </row>
    <row r="2362" spans="4:4">
      <c r="D2362" s="130"/>
    </row>
    <row r="2363" spans="4:4">
      <c r="D2363" s="130"/>
    </row>
    <row r="2364" spans="4:4">
      <c r="D2364" s="130"/>
    </row>
    <row r="2365" spans="4:4">
      <c r="D2365" s="130"/>
    </row>
    <row r="2366" spans="4:4">
      <c r="D2366" s="130"/>
    </row>
    <row r="2367" spans="4:4">
      <c r="D2367" s="130"/>
    </row>
    <row r="2368" spans="4:4">
      <c r="D2368" s="130"/>
    </row>
    <row r="2369" spans="4:4">
      <c r="D2369" s="130"/>
    </row>
    <row r="2370" spans="4:4">
      <c r="D2370" s="130"/>
    </row>
    <row r="2371" spans="4:4">
      <c r="D2371" s="130"/>
    </row>
    <row r="2372" spans="4:4">
      <c r="D2372" s="130"/>
    </row>
    <row r="2373" spans="4:4">
      <c r="D2373" s="130"/>
    </row>
    <row r="2374" spans="4:4">
      <c r="D2374" s="130"/>
    </row>
    <row r="2375" spans="4:4">
      <c r="D2375" s="130"/>
    </row>
    <row r="2376" spans="4:4">
      <c r="D2376" s="130"/>
    </row>
    <row r="2377" spans="4:4">
      <c r="D2377" s="130"/>
    </row>
    <row r="2378" spans="4:4">
      <c r="D2378" s="130"/>
    </row>
    <row r="2379" spans="4:4">
      <c r="D2379" s="130"/>
    </row>
    <row r="2380" spans="4:4">
      <c r="D2380" s="130"/>
    </row>
    <row r="2381" spans="4:4">
      <c r="D2381" s="130"/>
    </row>
    <row r="2382" spans="4:4">
      <c r="D2382" s="130"/>
    </row>
    <row r="2383" spans="4:4">
      <c r="D2383" s="130"/>
    </row>
    <row r="2384" spans="4:4">
      <c r="D2384" s="130"/>
    </row>
    <row r="2385" spans="4:4">
      <c r="D2385" s="130"/>
    </row>
    <row r="2386" spans="4:4">
      <c r="D2386" s="130"/>
    </row>
    <row r="2387" spans="4:4">
      <c r="D2387" s="130"/>
    </row>
    <row r="2388" spans="4:4">
      <c r="D2388" s="130"/>
    </row>
    <row r="2389" spans="4:4">
      <c r="D2389" s="130"/>
    </row>
    <row r="2390" spans="4:4">
      <c r="D2390" s="130"/>
    </row>
    <row r="2391" spans="4:4">
      <c r="D2391" s="130"/>
    </row>
    <row r="2392" spans="4:4">
      <c r="D2392" s="130"/>
    </row>
    <row r="2393" spans="4:4">
      <c r="D2393" s="130"/>
    </row>
    <row r="2394" spans="4:4">
      <c r="D2394" s="130"/>
    </row>
    <row r="2395" spans="4:4">
      <c r="D2395" s="130"/>
    </row>
    <row r="2396" spans="4:4">
      <c r="D2396" s="130"/>
    </row>
    <row r="2397" spans="4:4">
      <c r="D2397" s="130"/>
    </row>
    <row r="2398" spans="4:4">
      <c r="D2398" s="130"/>
    </row>
    <row r="2399" spans="4:4">
      <c r="D2399" s="130"/>
    </row>
    <row r="2400" spans="4:4">
      <c r="D2400" s="130"/>
    </row>
    <row r="2401" spans="4:4">
      <c r="D2401" s="130"/>
    </row>
    <row r="2402" spans="4:4">
      <c r="D2402" s="130"/>
    </row>
    <row r="2403" spans="4:4">
      <c r="D2403" s="130"/>
    </row>
    <row r="2404" spans="4:4">
      <c r="D2404" s="130"/>
    </row>
    <row r="2405" spans="4:4">
      <c r="D2405" s="130"/>
    </row>
    <row r="2406" spans="4:4">
      <c r="D2406" s="130"/>
    </row>
    <row r="2407" spans="4:4">
      <c r="D2407" s="130"/>
    </row>
    <row r="2408" spans="4:4">
      <c r="D2408" s="130"/>
    </row>
    <row r="2409" spans="4:4">
      <c r="D2409" s="130"/>
    </row>
    <row r="2410" spans="4:4">
      <c r="D2410" s="130"/>
    </row>
    <row r="2411" spans="4:4">
      <c r="D2411" s="130"/>
    </row>
    <row r="2412" spans="4:4">
      <c r="D2412" s="130"/>
    </row>
    <row r="2413" spans="4:4">
      <c r="D2413" s="130"/>
    </row>
    <row r="2414" spans="4:4">
      <c r="D2414" s="130"/>
    </row>
    <row r="2415" spans="4:4">
      <c r="D2415" s="130"/>
    </row>
    <row r="2416" spans="4:4">
      <c r="D2416" s="130"/>
    </row>
    <row r="2417" spans="4:4">
      <c r="D2417" s="130"/>
    </row>
    <row r="2418" spans="4:4">
      <c r="D2418" s="130"/>
    </row>
    <row r="2419" spans="4:4">
      <c r="D2419" s="130"/>
    </row>
    <row r="2420" spans="4:4">
      <c r="D2420" s="130"/>
    </row>
    <row r="2421" spans="4:4">
      <c r="D2421" s="130"/>
    </row>
    <row r="2422" spans="4:4">
      <c r="D2422" s="130"/>
    </row>
    <row r="2423" spans="4:4">
      <c r="D2423" s="130"/>
    </row>
    <row r="2424" spans="4:4">
      <c r="D2424" s="130"/>
    </row>
    <row r="2425" spans="4:4">
      <c r="D2425" s="130"/>
    </row>
    <row r="2426" spans="4:4">
      <c r="D2426" s="130"/>
    </row>
    <row r="2427" spans="4:4">
      <c r="D2427" s="130"/>
    </row>
    <row r="2428" spans="4:4">
      <c r="D2428" s="130"/>
    </row>
    <row r="2429" spans="4:4">
      <c r="D2429" s="130"/>
    </row>
    <row r="2430" spans="4:4">
      <c r="D2430" s="130"/>
    </row>
    <row r="2431" spans="4:4">
      <c r="D2431" s="130"/>
    </row>
    <row r="2432" spans="4:4">
      <c r="D2432" s="130"/>
    </row>
    <row r="2433" spans="4:4">
      <c r="D2433" s="130"/>
    </row>
    <row r="2434" spans="4:4">
      <c r="D2434" s="130"/>
    </row>
    <row r="2435" spans="4:4">
      <c r="D2435" s="130"/>
    </row>
    <row r="2436" spans="4:4">
      <c r="D2436" s="130"/>
    </row>
    <row r="2437" spans="4:4">
      <c r="D2437" s="130"/>
    </row>
    <row r="2438" spans="4:4">
      <c r="D2438" s="130"/>
    </row>
    <row r="2439" spans="4:4">
      <c r="D2439" s="130"/>
    </row>
    <row r="2440" spans="4:4">
      <c r="D2440" s="130"/>
    </row>
    <row r="2441" spans="4:4">
      <c r="D2441" s="130"/>
    </row>
    <row r="2442" spans="4:4">
      <c r="D2442" s="130"/>
    </row>
    <row r="2443" spans="4:4">
      <c r="D2443" s="130"/>
    </row>
    <row r="2444" spans="4:4">
      <c r="D2444" s="130"/>
    </row>
    <row r="2445" spans="4:4">
      <c r="D2445" s="130"/>
    </row>
    <row r="2446" spans="4:4">
      <c r="D2446" s="130"/>
    </row>
    <row r="2447" spans="4:4">
      <c r="D2447" s="130"/>
    </row>
    <row r="2448" spans="4:4">
      <c r="D2448" s="130"/>
    </row>
    <row r="2449" spans="4:4">
      <c r="D2449" s="130"/>
    </row>
    <row r="2450" spans="4:4">
      <c r="D2450" s="130"/>
    </row>
    <row r="2451" spans="4:4">
      <c r="D2451" s="130"/>
    </row>
    <row r="2452" spans="4:4">
      <c r="D2452" s="130"/>
    </row>
    <row r="2453" spans="4:4">
      <c r="D2453" s="130"/>
    </row>
    <row r="2454" spans="4:4">
      <c r="D2454" s="130"/>
    </row>
    <row r="2455" spans="4:4">
      <c r="D2455" s="130"/>
    </row>
    <row r="2456" spans="4:4">
      <c r="D2456" s="130"/>
    </row>
    <row r="2457" spans="4:4">
      <c r="D2457" s="130"/>
    </row>
    <row r="2458" spans="4:4">
      <c r="D2458" s="130"/>
    </row>
    <row r="2459" spans="4:4">
      <c r="D2459" s="130"/>
    </row>
    <row r="2460" spans="4:4">
      <c r="D2460" s="130"/>
    </row>
    <row r="2461" spans="4:4">
      <c r="D2461" s="130"/>
    </row>
    <row r="2462" spans="4:4">
      <c r="D2462" s="130"/>
    </row>
    <row r="2463" spans="4:4">
      <c r="D2463" s="130"/>
    </row>
    <row r="2464" spans="4:4">
      <c r="D2464" s="130"/>
    </row>
    <row r="2465" spans="4:4">
      <c r="D2465" s="130"/>
    </row>
    <row r="2466" spans="4:4">
      <c r="D2466" s="130"/>
    </row>
    <row r="2467" spans="4:4">
      <c r="D2467" s="130"/>
    </row>
    <row r="2468" spans="4:4">
      <c r="D2468" s="130"/>
    </row>
    <row r="2469" spans="4:4">
      <c r="D2469" s="130"/>
    </row>
    <row r="2470" spans="4:4">
      <c r="D2470" s="130"/>
    </row>
    <row r="2471" spans="4:4">
      <c r="D2471" s="130"/>
    </row>
    <row r="2472" spans="4:4">
      <c r="D2472" s="130"/>
    </row>
    <row r="2473" spans="4:4">
      <c r="D2473" s="130"/>
    </row>
    <row r="2474" spans="4:4">
      <c r="D2474" s="130"/>
    </row>
    <row r="2475" spans="4:4">
      <c r="D2475" s="130"/>
    </row>
    <row r="2476" spans="4:4">
      <c r="D2476" s="130"/>
    </row>
    <row r="2477" spans="4:4">
      <c r="D2477" s="130"/>
    </row>
    <row r="2478" spans="4:4">
      <c r="D2478" s="130"/>
    </row>
    <row r="2479" spans="4:4">
      <c r="D2479" s="130"/>
    </row>
    <row r="2480" spans="4:4">
      <c r="D2480" s="130"/>
    </row>
    <row r="2481" spans="4:4">
      <c r="D2481" s="130"/>
    </row>
    <row r="2482" spans="4:4">
      <c r="D2482" s="130"/>
    </row>
    <row r="2483" spans="4:4">
      <c r="D2483" s="130"/>
    </row>
    <row r="2484" spans="4:4">
      <c r="D2484" s="130"/>
    </row>
    <row r="2485" spans="4:4">
      <c r="D2485" s="130"/>
    </row>
    <row r="2486" spans="4:4">
      <c r="D2486" s="130"/>
    </row>
    <row r="2487" spans="4:4">
      <c r="D2487" s="130"/>
    </row>
    <row r="2488" spans="4:4">
      <c r="D2488" s="130"/>
    </row>
    <row r="2489" spans="4:4">
      <c r="D2489" s="130"/>
    </row>
    <row r="2490" spans="4:4">
      <c r="D2490" s="130"/>
    </row>
    <row r="2491" spans="4:4">
      <c r="D2491" s="130"/>
    </row>
    <row r="2492" spans="4:4">
      <c r="D2492" s="130"/>
    </row>
    <row r="2493" spans="4:4">
      <c r="D2493" s="130"/>
    </row>
    <row r="2494" spans="4:4">
      <c r="D2494" s="130"/>
    </row>
    <row r="2495" spans="4:4">
      <c r="D2495" s="130"/>
    </row>
    <row r="2496" spans="4:4">
      <c r="D2496" s="130"/>
    </row>
    <row r="2497" spans="4:4">
      <c r="D2497" s="130"/>
    </row>
    <row r="2498" spans="4:4">
      <c r="D2498" s="130"/>
    </row>
    <row r="2499" spans="4:4">
      <c r="D2499" s="130"/>
    </row>
    <row r="2500" spans="4:4">
      <c r="D2500" s="130"/>
    </row>
    <row r="2501" spans="4:4">
      <c r="D2501" s="130"/>
    </row>
    <row r="2502" spans="4:4">
      <c r="D2502" s="130"/>
    </row>
    <row r="2503" spans="4:4">
      <c r="D2503" s="130"/>
    </row>
    <row r="2504" spans="4:4">
      <c r="D2504" s="130"/>
    </row>
    <row r="2505" spans="4:4">
      <c r="D2505" s="130"/>
    </row>
    <row r="2506" spans="4:4">
      <c r="D2506" s="130"/>
    </row>
    <row r="2507" spans="4:4">
      <c r="D2507" s="130"/>
    </row>
    <row r="2508" spans="4:4">
      <c r="D2508" s="130"/>
    </row>
    <row r="2509" spans="4:4">
      <c r="D2509" s="130"/>
    </row>
    <row r="2510" spans="4:4">
      <c r="D2510" s="130"/>
    </row>
    <row r="2511" spans="4:4">
      <c r="D2511" s="130"/>
    </row>
    <row r="2512" spans="4:4">
      <c r="D2512" s="130"/>
    </row>
    <row r="2513" spans="4:4">
      <c r="D2513" s="130"/>
    </row>
    <row r="2514" spans="4:4">
      <c r="D2514" s="130"/>
    </row>
    <row r="2515" spans="4:4">
      <c r="D2515" s="130"/>
    </row>
    <row r="2516" spans="4:4">
      <c r="D2516" s="130"/>
    </row>
    <row r="2517" spans="4:4">
      <c r="D2517" s="130"/>
    </row>
    <row r="2518" spans="4:4">
      <c r="D2518" s="130"/>
    </row>
    <row r="2519" spans="4:4">
      <c r="D2519" s="130"/>
    </row>
    <row r="2520" spans="4:4">
      <c r="D2520" s="130"/>
    </row>
    <row r="2521" spans="4:4">
      <c r="D2521" s="130"/>
    </row>
    <row r="2522" spans="4:4">
      <c r="D2522" s="130"/>
    </row>
    <row r="2523" spans="4:4">
      <c r="D2523" s="130"/>
    </row>
    <row r="2524" spans="4:4">
      <c r="D2524" s="130"/>
    </row>
    <row r="2525" spans="4:4">
      <c r="D2525" s="130"/>
    </row>
    <row r="2526" spans="4:4">
      <c r="D2526" s="130"/>
    </row>
    <row r="2527" spans="4:4">
      <c r="D2527" s="130"/>
    </row>
    <row r="2528" spans="4:4">
      <c r="D2528" s="130"/>
    </row>
    <row r="2529" spans="4:4">
      <c r="D2529" s="130"/>
    </row>
    <row r="2530" spans="4:4">
      <c r="D2530" s="130"/>
    </row>
    <row r="2531" spans="4:4">
      <c r="D2531" s="130"/>
    </row>
    <row r="2532" spans="4:4">
      <c r="D2532" s="130"/>
    </row>
    <row r="2533" spans="4:4">
      <c r="D2533" s="130"/>
    </row>
    <row r="2534" spans="4:4">
      <c r="D2534" s="130"/>
    </row>
    <row r="2535" spans="4:4">
      <c r="D2535" s="130"/>
    </row>
    <row r="2536" spans="4:4">
      <c r="D2536" s="130"/>
    </row>
    <row r="2537" spans="4:4">
      <c r="D2537" s="130"/>
    </row>
    <row r="2538" spans="4:4">
      <c r="D2538" s="130"/>
    </row>
    <row r="2539" spans="4:4">
      <c r="D2539" s="130"/>
    </row>
    <row r="2540" spans="4:4">
      <c r="D2540" s="130"/>
    </row>
    <row r="2541" spans="4:4">
      <c r="D2541" s="130"/>
    </row>
    <row r="2542" spans="4:4">
      <c r="D2542" s="130"/>
    </row>
    <row r="2543" spans="4:4">
      <c r="D2543" s="130"/>
    </row>
    <row r="2544" spans="4:4">
      <c r="D2544" s="130"/>
    </row>
    <row r="2545" spans="4:4">
      <c r="D2545" s="130"/>
    </row>
    <row r="2546" spans="4:4">
      <c r="D2546" s="130"/>
    </row>
    <row r="2547" spans="4:4">
      <c r="D2547" s="130"/>
    </row>
    <row r="2548" spans="4:4">
      <c r="D2548" s="130"/>
    </row>
    <row r="2549" spans="4:4">
      <c r="D2549" s="130"/>
    </row>
    <row r="2550" spans="4:4">
      <c r="D2550" s="130"/>
    </row>
    <row r="2551" spans="4:4">
      <c r="D2551" s="130"/>
    </row>
    <row r="2552" spans="4:4">
      <c r="D2552" s="130"/>
    </row>
    <row r="2553" spans="4:4">
      <c r="D2553" s="130"/>
    </row>
    <row r="2554" spans="4:4">
      <c r="D2554" s="130"/>
    </row>
    <row r="2555" spans="4:4">
      <c r="D2555" s="130"/>
    </row>
    <row r="2556" spans="4:4">
      <c r="D2556" s="130"/>
    </row>
    <row r="2557" spans="4:4">
      <c r="D2557" s="130"/>
    </row>
    <row r="2558" spans="4:4">
      <c r="D2558" s="130"/>
    </row>
    <row r="2559" spans="4:4">
      <c r="D2559" s="130"/>
    </row>
    <row r="2560" spans="4:4">
      <c r="D2560" s="130"/>
    </row>
    <row r="2561" spans="4:4">
      <c r="D2561" s="130"/>
    </row>
    <row r="2562" spans="4:4">
      <c r="D2562" s="130"/>
    </row>
    <row r="2563" spans="4:4">
      <c r="D2563" s="130"/>
    </row>
    <row r="2564" spans="4:4">
      <c r="D2564" s="130"/>
    </row>
    <row r="2565" spans="4:4">
      <c r="D2565" s="130"/>
    </row>
    <row r="2566" spans="4:4">
      <c r="D2566" s="130"/>
    </row>
    <row r="2567" spans="4:4">
      <c r="D2567" s="130"/>
    </row>
    <row r="2568" spans="4:4">
      <c r="D2568" s="130"/>
    </row>
    <row r="2569" spans="4:4">
      <c r="D2569" s="130"/>
    </row>
    <row r="2570" spans="4:4">
      <c r="D2570" s="130"/>
    </row>
    <row r="2571" spans="4:4">
      <c r="D2571" s="130"/>
    </row>
    <row r="2572" spans="4:4">
      <c r="D2572" s="130"/>
    </row>
    <row r="2573" spans="4:4">
      <c r="D2573" s="130"/>
    </row>
    <row r="2574" spans="4:4">
      <c r="D2574" s="130"/>
    </row>
    <row r="2575" spans="4:4">
      <c r="D2575" s="130"/>
    </row>
    <row r="2576" spans="4:4">
      <c r="D2576" s="130"/>
    </row>
    <row r="2577" spans="4:4">
      <c r="D2577" s="130"/>
    </row>
    <row r="2578" spans="4:4">
      <c r="D2578" s="130"/>
    </row>
    <row r="2579" spans="4:4">
      <c r="D2579" s="130"/>
    </row>
    <row r="2580" spans="4:4">
      <c r="D2580" s="130"/>
    </row>
    <row r="2581" spans="4:4">
      <c r="D2581" s="130"/>
    </row>
    <row r="2582" spans="4:4">
      <c r="D2582" s="130"/>
    </row>
    <row r="2583" spans="4:4">
      <c r="D2583" s="130"/>
    </row>
    <row r="2584" spans="4:4">
      <c r="D2584" s="130"/>
    </row>
    <row r="2585" spans="4:4">
      <c r="D2585" s="130"/>
    </row>
    <row r="2586" spans="4:4">
      <c r="D2586" s="130"/>
    </row>
    <row r="2587" spans="4:4">
      <c r="D2587" s="130"/>
    </row>
    <row r="2588" spans="4:4">
      <c r="D2588" s="130"/>
    </row>
    <row r="2589" spans="4:4">
      <c r="D2589" s="130"/>
    </row>
    <row r="2590" spans="4:4">
      <c r="D2590" s="130"/>
    </row>
    <row r="2591" spans="4:4">
      <c r="D2591" s="130"/>
    </row>
    <row r="2592" spans="4:4">
      <c r="D2592" s="130"/>
    </row>
    <row r="2593" spans="4:4">
      <c r="D2593" s="130"/>
    </row>
    <row r="2594" spans="4:4">
      <c r="D2594" s="130"/>
    </row>
    <row r="2595" spans="4:4">
      <c r="D2595" s="130"/>
    </row>
    <row r="2596" spans="4:4">
      <c r="D2596" s="130"/>
    </row>
    <row r="2597" spans="4:4">
      <c r="D2597" s="130"/>
    </row>
    <row r="2598" spans="4:4">
      <c r="D2598" s="130"/>
    </row>
    <row r="2599" spans="4:4">
      <c r="D2599" s="130"/>
    </row>
    <row r="2600" spans="4:4">
      <c r="D2600" s="130"/>
    </row>
    <row r="2601" spans="4:4">
      <c r="D2601" s="130"/>
    </row>
    <row r="2602" spans="4:4">
      <c r="D2602" s="130"/>
    </row>
    <row r="2603" spans="4:4">
      <c r="D2603" s="130"/>
    </row>
    <row r="2604" spans="4:4">
      <c r="D2604" s="130"/>
    </row>
    <row r="2605" spans="4:4">
      <c r="D2605" s="130"/>
    </row>
    <row r="2606" spans="4:4">
      <c r="D2606" s="130"/>
    </row>
    <row r="2607" spans="4:4">
      <c r="D2607" s="130"/>
    </row>
    <row r="2608" spans="4:4">
      <c r="D2608" s="130"/>
    </row>
    <row r="2609" spans="4:4">
      <c r="D2609" s="130"/>
    </row>
    <row r="2610" spans="4:4">
      <c r="D2610" s="130"/>
    </row>
    <row r="2611" spans="4:4">
      <c r="D2611" s="130"/>
    </row>
    <row r="2612" spans="4:4">
      <c r="D2612" s="130"/>
    </row>
    <row r="2613" spans="4:4">
      <c r="D2613" s="130"/>
    </row>
    <row r="2614" spans="4:4">
      <c r="D2614" s="130"/>
    </row>
    <row r="2615" spans="4:4">
      <c r="D2615" s="130"/>
    </row>
    <row r="2616" spans="4:4">
      <c r="D2616" s="130"/>
    </row>
    <row r="2617" spans="4:4">
      <c r="D2617" s="130"/>
    </row>
    <row r="2618" spans="4:4">
      <c r="D2618" s="130"/>
    </row>
    <row r="2619" spans="4:4">
      <c r="D2619" s="130"/>
    </row>
    <row r="2620" spans="4:4">
      <c r="D2620" s="130"/>
    </row>
    <row r="2621" spans="4:4">
      <c r="D2621" s="130"/>
    </row>
    <row r="2622" spans="4:4">
      <c r="D2622" s="130"/>
    </row>
    <row r="2623" spans="4:4">
      <c r="D2623" s="130"/>
    </row>
    <row r="2624" spans="4:4">
      <c r="D2624" s="130"/>
    </row>
    <row r="2625" spans="4:4">
      <c r="D2625" s="130"/>
    </row>
    <row r="2626" spans="4:4">
      <c r="D2626" s="130"/>
    </row>
    <row r="2627" spans="4:4">
      <c r="D2627" s="130"/>
    </row>
    <row r="2628" spans="4:4">
      <c r="D2628" s="130"/>
    </row>
    <row r="2629" spans="4:4">
      <c r="D2629" s="130"/>
    </row>
    <row r="2630" spans="4:4">
      <c r="D2630" s="130"/>
    </row>
    <row r="2631" spans="4:4">
      <c r="D2631" s="130"/>
    </row>
    <row r="2632" spans="4:4">
      <c r="D2632" s="130"/>
    </row>
    <row r="2633" spans="4:4">
      <c r="D2633" s="130"/>
    </row>
    <row r="2634" spans="4:4">
      <c r="D2634" s="130"/>
    </row>
    <row r="2635" spans="4:4">
      <c r="D2635" s="130"/>
    </row>
    <row r="2636" spans="4:4">
      <c r="D2636" s="130"/>
    </row>
    <row r="2637" spans="4:4">
      <c r="D2637" s="130"/>
    </row>
    <row r="2638" spans="4:4">
      <c r="D2638" s="130"/>
    </row>
    <row r="2639" spans="4:4">
      <c r="D2639" s="130"/>
    </row>
    <row r="2640" spans="4:4">
      <c r="D2640" s="130"/>
    </row>
    <row r="2641" spans="4:4">
      <c r="D2641" s="130"/>
    </row>
    <row r="2642" spans="4:4">
      <c r="D2642" s="130"/>
    </row>
    <row r="2643" spans="4:4">
      <c r="D2643" s="130"/>
    </row>
    <row r="2644" spans="4:4">
      <c r="D2644" s="130"/>
    </row>
    <row r="2645" spans="4:4">
      <c r="D2645" s="130"/>
    </row>
    <row r="2646" spans="4:4">
      <c r="D2646" s="130"/>
    </row>
    <row r="2647" spans="4:4">
      <c r="D2647" s="130"/>
    </row>
    <row r="2648" spans="4:4">
      <c r="D2648" s="130"/>
    </row>
    <row r="2649" spans="4:4">
      <c r="D2649" s="130"/>
    </row>
    <row r="2650" spans="4:4">
      <c r="D2650" s="130"/>
    </row>
    <row r="2651" spans="4:4">
      <c r="D2651" s="130"/>
    </row>
    <row r="2652" spans="4:4">
      <c r="D2652" s="130"/>
    </row>
    <row r="2653" spans="4:4">
      <c r="D2653" s="130"/>
    </row>
    <row r="2654" spans="4:4">
      <c r="D2654" s="130"/>
    </row>
    <row r="2655" spans="4:4">
      <c r="D2655" s="130"/>
    </row>
    <row r="2656" spans="4:4">
      <c r="D2656" s="130"/>
    </row>
    <row r="2657" spans="4:4">
      <c r="D2657" s="130"/>
    </row>
    <row r="2658" spans="4:4">
      <c r="D2658" s="130"/>
    </row>
    <row r="2659" spans="4:4">
      <c r="D2659" s="130"/>
    </row>
    <row r="2660" spans="4:4">
      <c r="D2660" s="130"/>
    </row>
    <row r="2661" spans="4:4">
      <c r="D2661" s="130"/>
    </row>
    <row r="2662" spans="4:4">
      <c r="D2662" s="130"/>
    </row>
    <row r="2663" spans="4:4">
      <c r="D2663" s="130"/>
    </row>
    <row r="2664" spans="4:4">
      <c r="D2664" s="130"/>
    </row>
    <row r="2665" spans="4:4">
      <c r="D2665" s="130"/>
    </row>
    <row r="2666" spans="4:4">
      <c r="D2666" s="130"/>
    </row>
    <row r="2667" spans="4:4">
      <c r="D2667" s="130"/>
    </row>
    <row r="2668" spans="4:4">
      <c r="D2668" s="130"/>
    </row>
    <row r="2669" spans="4:4">
      <c r="D2669" s="130"/>
    </row>
    <row r="2670" spans="4:4">
      <c r="D2670" s="130"/>
    </row>
    <row r="2671" spans="4:4">
      <c r="D2671" s="130"/>
    </row>
    <row r="2672" spans="4:4">
      <c r="D2672" s="130"/>
    </row>
    <row r="2673" spans="4:4">
      <c r="D2673" s="130"/>
    </row>
    <row r="2674" spans="4:4">
      <c r="D2674" s="130"/>
    </row>
    <row r="2675" spans="4:4">
      <c r="D2675" s="130"/>
    </row>
    <row r="2676" spans="4:4">
      <c r="D2676" s="130"/>
    </row>
    <row r="2677" spans="4:4">
      <c r="D2677" s="130"/>
    </row>
    <row r="2678" spans="4:4">
      <c r="D2678" s="130"/>
    </row>
    <row r="2679" spans="4:4">
      <c r="D2679" s="130"/>
    </row>
    <row r="2680" spans="4:4">
      <c r="D2680" s="130"/>
    </row>
    <row r="2681" spans="4:4">
      <c r="D2681" s="130"/>
    </row>
    <row r="2682" spans="4:4">
      <c r="D2682" s="130"/>
    </row>
    <row r="2683" spans="4:4">
      <c r="D2683" s="130"/>
    </row>
    <row r="2684" spans="4:4">
      <c r="D2684" s="130"/>
    </row>
    <row r="2685" spans="4:4">
      <c r="D2685" s="130"/>
    </row>
    <row r="2686" spans="4:4">
      <c r="D2686" s="130"/>
    </row>
    <row r="2687" spans="4:4">
      <c r="D2687" s="130"/>
    </row>
    <row r="2688" spans="4:4">
      <c r="D2688" s="130"/>
    </row>
    <row r="2689" spans="4:4">
      <c r="D2689" s="130"/>
    </row>
    <row r="2690" spans="4:4">
      <c r="D2690" s="130"/>
    </row>
    <row r="2691" spans="4:4">
      <c r="D2691" s="130"/>
    </row>
    <row r="2692" spans="4:4">
      <c r="D2692" s="130"/>
    </row>
    <row r="2693" spans="4:4">
      <c r="D2693" s="130"/>
    </row>
    <row r="2694" spans="4:4">
      <c r="D2694" s="130"/>
    </row>
    <row r="2695" spans="4:4">
      <c r="D2695" s="130"/>
    </row>
    <row r="2696" spans="4:4">
      <c r="D2696" s="130"/>
    </row>
    <row r="2697" spans="4:4">
      <c r="D2697" s="130"/>
    </row>
    <row r="2698" spans="4:4">
      <c r="D2698" s="130"/>
    </row>
    <row r="2699" spans="4:4">
      <c r="D2699" s="130"/>
    </row>
    <row r="2700" spans="4:4">
      <c r="D2700" s="130"/>
    </row>
    <row r="2701" spans="4:4">
      <c r="D2701" s="130"/>
    </row>
    <row r="2702" spans="4:4">
      <c r="D2702" s="130"/>
    </row>
    <row r="2703" spans="4:4">
      <c r="D2703" s="130"/>
    </row>
    <row r="2704" spans="4:4">
      <c r="D2704" s="130"/>
    </row>
    <row r="2705" spans="4:4">
      <c r="D2705" s="130"/>
    </row>
    <row r="2706" spans="4:4">
      <c r="D2706" s="130"/>
    </row>
    <row r="2707" spans="4:4">
      <c r="D2707" s="130"/>
    </row>
    <row r="2708" spans="4:4">
      <c r="D2708" s="130"/>
    </row>
    <row r="2709" spans="4:4">
      <c r="D2709" s="130"/>
    </row>
    <row r="2710" spans="4:4">
      <c r="D2710" s="130"/>
    </row>
    <row r="2711" spans="4:4">
      <c r="D2711" s="130"/>
    </row>
    <row r="2712" spans="4:4">
      <c r="D2712" s="130"/>
    </row>
    <row r="2713" spans="4:4">
      <c r="D2713" s="130"/>
    </row>
    <row r="2714" spans="4:4">
      <c r="D2714" s="130"/>
    </row>
    <row r="2715" spans="4:4">
      <c r="D2715" s="130"/>
    </row>
    <row r="2716" spans="4:4">
      <c r="D2716" s="130"/>
    </row>
    <row r="2717" spans="4:4">
      <c r="D2717" s="130"/>
    </row>
    <row r="2718" spans="4:4">
      <c r="D2718" s="130"/>
    </row>
    <row r="2719" spans="4:4">
      <c r="D2719" s="130"/>
    </row>
    <row r="2720" spans="4:4">
      <c r="D2720" s="130"/>
    </row>
    <row r="2721" spans="4:4">
      <c r="D2721" s="130"/>
    </row>
    <row r="2722" spans="4:4">
      <c r="D2722" s="130"/>
    </row>
    <row r="2723" spans="4:4">
      <c r="D2723" s="130"/>
    </row>
    <row r="2724" spans="4:4">
      <c r="D2724" s="130"/>
    </row>
    <row r="2725" spans="4:4">
      <c r="D2725" s="130"/>
    </row>
    <row r="2726" spans="4:4">
      <c r="D2726" s="130"/>
    </row>
    <row r="2727" spans="4:4">
      <c r="D2727" s="130"/>
    </row>
    <row r="2728" spans="4:4">
      <c r="D2728" s="130"/>
    </row>
    <row r="2729" spans="4:4">
      <c r="D2729" s="130"/>
    </row>
    <row r="2730" spans="4:4">
      <c r="D2730" s="130"/>
    </row>
    <row r="2731" spans="4:4">
      <c r="D2731" s="130"/>
    </row>
    <row r="2732" spans="4:4">
      <c r="D2732" s="130"/>
    </row>
    <row r="2733" spans="4:4">
      <c r="D2733" s="130"/>
    </row>
    <row r="2734" spans="4:4">
      <c r="D2734" s="130"/>
    </row>
    <row r="2735" spans="4:4">
      <c r="D2735" s="130"/>
    </row>
    <row r="2736" spans="4:4">
      <c r="D2736" s="130"/>
    </row>
    <row r="2737" spans="4:4">
      <c r="D2737" s="130"/>
    </row>
    <row r="2738" spans="4:4">
      <c r="D2738" s="130"/>
    </row>
    <row r="2739" spans="4:4">
      <c r="D2739" s="130"/>
    </row>
    <row r="2740" spans="4:4">
      <c r="D2740" s="130"/>
    </row>
    <row r="2741" spans="4:4">
      <c r="D2741" s="130"/>
    </row>
    <row r="2742" spans="4:4">
      <c r="D2742" s="130"/>
    </row>
    <row r="2743" spans="4:4">
      <c r="D2743" s="130"/>
    </row>
    <row r="2744" spans="4:4">
      <c r="D2744" s="130"/>
    </row>
    <row r="2745" spans="4:4">
      <c r="D2745" s="130"/>
    </row>
    <row r="2746" spans="4:4">
      <c r="D2746" s="130"/>
    </row>
    <row r="2747" spans="4:4">
      <c r="D2747" s="130"/>
    </row>
    <row r="2748" spans="4:4">
      <c r="D2748" s="130"/>
    </row>
    <row r="2749" spans="4:4">
      <c r="D2749" s="130"/>
    </row>
    <row r="2750" spans="4:4">
      <c r="D2750" s="130"/>
    </row>
    <row r="2751" spans="4:4">
      <c r="D2751" s="130"/>
    </row>
    <row r="2752" spans="4:4">
      <c r="D2752" s="130"/>
    </row>
    <row r="2753" spans="4:4">
      <c r="D2753" s="130"/>
    </row>
    <row r="2754" spans="4:4">
      <c r="D2754" s="130"/>
    </row>
    <row r="2755" spans="4:4">
      <c r="D2755" s="130"/>
    </row>
    <row r="2756" spans="4:4">
      <c r="D2756" s="130"/>
    </row>
    <row r="2757" spans="4:4">
      <c r="D2757" s="130"/>
    </row>
    <row r="2758" spans="4:4">
      <c r="D2758" s="130"/>
    </row>
    <row r="2759" spans="4:4">
      <c r="D2759" s="130"/>
    </row>
    <row r="2760" spans="4:4">
      <c r="D2760" s="130"/>
    </row>
    <row r="2761" spans="4:4">
      <c r="D2761" s="130"/>
    </row>
    <row r="2762" spans="4:4">
      <c r="D2762" s="130"/>
    </row>
    <row r="2763" spans="4:4">
      <c r="D2763" s="130"/>
    </row>
    <row r="2764" spans="4:4">
      <c r="D2764" s="130"/>
    </row>
    <row r="2765" spans="4:4">
      <c r="D2765" s="130"/>
    </row>
    <row r="2766" spans="4:4">
      <c r="D2766" s="130"/>
    </row>
    <row r="2767" spans="4:4">
      <c r="D2767" s="130"/>
    </row>
    <row r="2768" spans="4:4">
      <c r="D2768" s="130"/>
    </row>
    <row r="2769" spans="4:4">
      <c r="D2769" s="130"/>
    </row>
    <row r="2770" spans="4:4">
      <c r="D2770" s="130"/>
    </row>
    <row r="2771" spans="4:4">
      <c r="D2771" s="130"/>
    </row>
    <row r="2772" spans="4:4">
      <c r="D2772" s="130"/>
    </row>
    <row r="2773" spans="4:4">
      <c r="D2773" s="130"/>
    </row>
    <row r="2774" spans="4:4">
      <c r="D2774" s="130"/>
    </row>
    <row r="2775" spans="4:4">
      <c r="D2775" s="130"/>
    </row>
    <row r="2776" spans="4:4">
      <c r="D2776" s="130"/>
    </row>
    <row r="2777" spans="4:4">
      <c r="D2777" s="130"/>
    </row>
    <row r="2778" spans="4:4">
      <c r="D2778" s="130"/>
    </row>
    <row r="2779" spans="4:4">
      <c r="D2779" s="130"/>
    </row>
    <row r="2780" spans="4:4">
      <c r="D2780" s="130"/>
    </row>
    <row r="2781" spans="4:4">
      <c r="D2781" s="130"/>
    </row>
    <row r="2782" spans="4:4">
      <c r="D2782" s="130"/>
    </row>
    <row r="2783" spans="4:4">
      <c r="D2783" s="130"/>
    </row>
    <row r="2784" spans="4:4">
      <c r="D2784" s="130"/>
    </row>
    <row r="2785" spans="4:4">
      <c r="D2785" s="130"/>
    </row>
    <row r="2786" spans="4:4">
      <c r="D2786" s="130"/>
    </row>
    <row r="2787" spans="4:4">
      <c r="D2787" s="130"/>
    </row>
    <row r="2788" spans="4:4">
      <c r="D2788" s="130"/>
    </row>
    <row r="2789" spans="4:4">
      <c r="D2789" s="130"/>
    </row>
    <row r="2790" spans="4:4">
      <c r="D2790" s="130"/>
    </row>
    <row r="2791" spans="4:4">
      <c r="D2791" s="130"/>
    </row>
    <row r="2792" spans="4:4">
      <c r="D2792" s="130"/>
    </row>
    <row r="2793" spans="4:4">
      <c r="D2793" s="130"/>
    </row>
    <row r="2794" spans="4:4">
      <c r="D2794" s="130"/>
    </row>
    <row r="2795" spans="4:4">
      <c r="D2795" s="130"/>
    </row>
    <row r="2796" spans="4:4">
      <c r="D2796" s="130"/>
    </row>
    <row r="2797" spans="4:4">
      <c r="D2797" s="130"/>
    </row>
    <row r="2798" spans="4:4">
      <c r="D2798" s="130"/>
    </row>
    <row r="2799" spans="4:4">
      <c r="D2799" s="130"/>
    </row>
    <row r="2800" spans="4:4">
      <c r="D2800" s="130"/>
    </row>
    <row r="2801" spans="4:4">
      <c r="D2801" s="130"/>
    </row>
    <row r="2802" spans="4:4">
      <c r="D2802" s="130"/>
    </row>
    <row r="2803" spans="4:4">
      <c r="D2803" s="130"/>
    </row>
    <row r="2804" spans="4:4">
      <c r="D2804" s="130"/>
    </row>
    <row r="2805" spans="4:4">
      <c r="D2805" s="130"/>
    </row>
    <row r="2806" spans="4:4">
      <c r="D2806" s="130"/>
    </row>
    <row r="2807" spans="4:4">
      <c r="D2807" s="130"/>
    </row>
    <row r="2808" spans="4:4">
      <c r="D2808" s="130"/>
    </row>
    <row r="2809" spans="4:4">
      <c r="D2809" s="130"/>
    </row>
    <row r="2810" spans="4:4">
      <c r="D2810" s="130"/>
    </row>
    <row r="2811" spans="4:4">
      <c r="D2811" s="130"/>
    </row>
    <row r="2812" spans="4:4">
      <c r="D2812" s="130"/>
    </row>
    <row r="2813" spans="4:4">
      <c r="D2813" s="130"/>
    </row>
    <row r="2814" spans="4:4">
      <c r="D2814" s="130"/>
    </row>
    <row r="2815" spans="4:4">
      <c r="D2815" s="130"/>
    </row>
    <row r="2816" spans="4:4">
      <c r="D2816" s="130"/>
    </row>
    <row r="2817" spans="4:4">
      <c r="D2817" s="130"/>
    </row>
    <row r="2818" spans="4:4">
      <c r="D2818" s="130"/>
    </row>
    <row r="2819" spans="4:4">
      <c r="D2819" s="130"/>
    </row>
    <row r="2820" spans="4:4">
      <c r="D2820" s="130"/>
    </row>
    <row r="2821" spans="4:4">
      <c r="D2821" s="130"/>
    </row>
    <row r="2822" spans="4:4">
      <c r="D2822" s="130"/>
    </row>
    <row r="2823" spans="4:4">
      <c r="D2823" s="130"/>
    </row>
    <row r="2824" spans="4:4">
      <c r="D2824" s="130"/>
    </row>
    <row r="2825" spans="4:4">
      <c r="D2825" s="130"/>
    </row>
    <row r="2826" spans="4:4">
      <c r="D2826" s="130"/>
    </row>
    <row r="2827" spans="4:4">
      <c r="D2827" s="130"/>
    </row>
    <row r="2828" spans="4:4">
      <c r="D2828" s="130"/>
    </row>
    <row r="2829" spans="4:4">
      <c r="D2829" s="130"/>
    </row>
    <row r="2830" spans="4:4">
      <c r="D2830" s="130"/>
    </row>
    <row r="2831" spans="4:4">
      <c r="D2831" s="130"/>
    </row>
    <row r="2832" spans="4:4">
      <c r="D2832" s="130"/>
    </row>
    <row r="2833" spans="4:4">
      <c r="D2833" s="130"/>
    </row>
    <row r="2834" spans="4:4">
      <c r="D2834" s="130"/>
    </row>
    <row r="2835" spans="4:4">
      <c r="D2835" s="130"/>
    </row>
    <row r="2836" spans="4:4">
      <c r="D2836" s="130"/>
    </row>
    <row r="2837" spans="4:4">
      <c r="D2837" s="130"/>
    </row>
    <row r="2838" spans="4:4">
      <c r="D2838" s="130"/>
    </row>
    <row r="2839" spans="4:4">
      <c r="D2839" s="130"/>
    </row>
    <row r="2840" spans="4:4">
      <c r="D2840" s="130"/>
    </row>
    <row r="2841" spans="4:4">
      <c r="D2841" s="130"/>
    </row>
    <row r="2842" spans="4:4">
      <c r="D2842" s="130"/>
    </row>
    <row r="2843" spans="4:4">
      <c r="D2843" s="130"/>
    </row>
    <row r="2844" spans="4:4">
      <c r="D2844" s="130"/>
    </row>
    <row r="2845" spans="4:4">
      <c r="D2845" s="130"/>
    </row>
    <row r="2846" spans="4:4">
      <c r="D2846" s="130"/>
    </row>
    <row r="2847" spans="4:4">
      <c r="D2847" s="130"/>
    </row>
    <row r="2848" spans="4:4">
      <c r="D2848" s="130"/>
    </row>
    <row r="2849" spans="4:4">
      <c r="D2849" s="130"/>
    </row>
    <row r="2850" spans="4:4">
      <c r="D2850" s="130"/>
    </row>
    <row r="2851" spans="4:4">
      <c r="D2851" s="130"/>
    </row>
    <row r="2852" spans="4:4">
      <c r="D2852" s="130"/>
    </row>
    <row r="2853" spans="4:4">
      <c r="D2853" s="130"/>
    </row>
    <row r="2854" spans="4:4">
      <c r="D2854" s="130"/>
    </row>
    <row r="2855" spans="4:4">
      <c r="D2855" s="130"/>
    </row>
    <row r="2856" spans="4:4">
      <c r="D2856" s="130"/>
    </row>
    <row r="2857" spans="4:4">
      <c r="D2857" s="130"/>
    </row>
    <row r="2858" spans="4:4">
      <c r="D2858" s="130"/>
    </row>
    <row r="2859" spans="4:4">
      <c r="D2859" s="130"/>
    </row>
    <row r="2860" spans="4:4">
      <c r="D2860" s="130"/>
    </row>
    <row r="2861" spans="4:4">
      <c r="D2861" s="130"/>
    </row>
    <row r="2862" spans="4:4">
      <c r="D2862" s="130"/>
    </row>
    <row r="2863" spans="4:4">
      <c r="D2863" s="130"/>
    </row>
    <row r="2864" spans="4:4">
      <c r="D2864" s="130"/>
    </row>
    <row r="2865" spans="4:4">
      <c r="D2865" s="130"/>
    </row>
    <row r="2866" spans="4:4">
      <c r="D2866" s="130"/>
    </row>
    <row r="2867" spans="4:4">
      <c r="D2867" s="130"/>
    </row>
    <row r="2868" spans="4:4">
      <c r="D2868" s="130"/>
    </row>
    <row r="2869" spans="4:4">
      <c r="D2869" s="130"/>
    </row>
    <row r="2870" spans="4:4">
      <c r="D2870" s="130"/>
    </row>
    <row r="2871" spans="4:4">
      <c r="D2871" s="130"/>
    </row>
    <row r="2872" spans="4:4">
      <c r="D2872" s="130"/>
    </row>
    <row r="2873" spans="4:4">
      <c r="D2873" s="130"/>
    </row>
    <row r="2874" spans="4:4">
      <c r="D2874" s="130"/>
    </row>
    <row r="2875" spans="4:4">
      <c r="D2875" s="130"/>
    </row>
    <row r="2876" spans="4:4">
      <c r="D2876" s="130"/>
    </row>
    <row r="2877" spans="4:4">
      <c r="D2877" s="130"/>
    </row>
    <row r="2878" spans="4:4">
      <c r="D2878" s="130"/>
    </row>
    <row r="2879" spans="4:4">
      <c r="D2879" s="130"/>
    </row>
    <row r="2880" spans="4:4">
      <c r="D2880" s="130"/>
    </row>
    <row r="2881" spans="4:4">
      <c r="D2881" s="130"/>
    </row>
    <row r="2882" spans="4:4">
      <c r="D2882" s="130"/>
    </row>
    <row r="2883" spans="4:4">
      <c r="D2883" s="130"/>
    </row>
    <row r="2884" spans="4:4">
      <c r="D2884" s="130"/>
    </row>
    <row r="2885" spans="4:4">
      <c r="D2885" s="130"/>
    </row>
    <row r="2886" spans="4:4">
      <c r="D2886" s="130"/>
    </row>
    <row r="2887" spans="4:4">
      <c r="D2887" s="130"/>
    </row>
    <row r="2888" spans="4:4">
      <c r="D2888" s="130"/>
    </row>
    <row r="2889" spans="4:4">
      <c r="D2889" s="130"/>
    </row>
    <row r="2890" spans="4:4">
      <c r="D2890" s="130"/>
    </row>
    <row r="2891" spans="4:4">
      <c r="D2891" s="130"/>
    </row>
    <row r="2892" spans="4:4">
      <c r="D2892" s="130"/>
    </row>
    <row r="2893" spans="4:4">
      <c r="D2893" s="130"/>
    </row>
    <row r="2894" spans="4:4">
      <c r="D2894" s="130"/>
    </row>
    <row r="2895" spans="4:4">
      <c r="D2895" s="130"/>
    </row>
    <row r="2896" spans="4:4">
      <c r="D2896" s="130"/>
    </row>
    <row r="2897" spans="4:4">
      <c r="D2897" s="130"/>
    </row>
    <row r="2898" spans="4:4">
      <c r="D2898" s="130"/>
    </row>
    <row r="2899" spans="4:4">
      <c r="D2899" s="130"/>
    </row>
    <row r="2900" spans="4:4">
      <c r="D2900" s="130"/>
    </row>
    <row r="2901" spans="4:4">
      <c r="D2901" s="130"/>
    </row>
    <row r="2902" spans="4:4">
      <c r="D2902" s="130"/>
    </row>
    <row r="2903" spans="4:4">
      <c r="D2903" s="130"/>
    </row>
    <row r="2904" spans="4:4">
      <c r="D2904" s="130"/>
    </row>
    <row r="2905" spans="4:4">
      <c r="D2905" s="130"/>
    </row>
    <row r="2906" spans="4:4">
      <c r="D2906" s="130"/>
    </row>
    <row r="2907" spans="4:4">
      <c r="D2907" s="130"/>
    </row>
    <row r="2908" spans="4:4">
      <c r="D2908" s="130"/>
    </row>
    <row r="2909" spans="4:4">
      <c r="D2909" s="130"/>
    </row>
    <row r="2910" spans="4:4">
      <c r="D2910" s="130"/>
    </row>
    <row r="2911" spans="4:4">
      <c r="D2911" s="130"/>
    </row>
    <row r="2912" spans="4:4">
      <c r="D2912" s="130"/>
    </row>
    <row r="2913" spans="4:4">
      <c r="D2913" s="130"/>
    </row>
    <row r="2914" spans="4:4">
      <c r="D2914" s="130"/>
    </row>
    <row r="2915" spans="4:4">
      <c r="D2915" s="130"/>
    </row>
    <row r="2916" spans="4:4">
      <c r="D2916" s="130"/>
    </row>
    <row r="2917" spans="4:4">
      <c r="D2917" s="130"/>
    </row>
    <row r="2918" spans="4:4">
      <c r="D2918" s="130"/>
    </row>
    <row r="2919" spans="4:4">
      <c r="D2919" s="130"/>
    </row>
    <row r="2920" spans="4:4">
      <c r="D2920" s="130"/>
    </row>
    <row r="2921" spans="4:4">
      <c r="D2921" s="130"/>
    </row>
    <row r="2922" spans="4:4">
      <c r="D2922" s="130"/>
    </row>
    <row r="2923" spans="4:4">
      <c r="D2923" s="130"/>
    </row>
    <row r="2924" spans="4:4">
      <c r="D2924" s="130"/>
    </row>
    <row r="2925" spans="4:4">
      <c r="D2925" s="130"/>
    </row>
    <row r="2926" spans="4:4">
      <c r="D2926" s="130"/>
    </row>
    <row r="2927" spans="4:4">
      <c r="D2927" s="130"/>
    </row>
    <row r="2928" spans="4:4">
      <c r="D2928" s="130"/>
    </row>
    <row r="2929" spans="4:4">
      <c r="D2929" s="130"/>
    </row>
    <row r="2930" spans="4:4">
      <c r="D2930" s="130"/>
    </row>
    <row r="2931" spans="4:4">
      <c r="D2931" s="130"/>
    </row>
    <row r="2932" spans="4:4">
      <c r="D2932" s="130"/>
    </row>
    <row r="2933" spans="4:4">
      <c r="D2933" s="130"/>
    </row>
    <row r="2934" spans="4:4">
      <c r="D2934" s="130"/>
    </row>
    <row r="2935" spans="4:4">
      <c r="D2935" s="130"/>
    </row>
    <row r="2936" spans="4:4">
      <c r="D2936" s="130"/>
    </row>
    <row r="2937" spans="4:4">
      <c r="D2937" s="130"/>
    </row>
    <row r="2938" spans="4:4">
      <c r="D2938" s="130"/>
    </row>
    <row r="2939" spans="4:4">
      <c r="D2939" s="130"/>
    </row>
    <row r="2940" spans="4:4">
      <c r="D2940" s="130"/>
    </row>
    <row r="2941" spans="4:4">
      <c r="D2941" s="130"/>
    </row>
    <row r="2942" spans="4:4">
      <c r="D2942" s="130"/>
    </row>
    <row r="2943" spans="4:4">
      <c r="D2943" s="130"/>
    </row>
    <row r="2944" spans="4:4">
      <c r="D2944" s="130"/>
    </row>
    <row r="2945" spans="4:4">
      <c r="D2945" s="130"/>
    </row>
    <row r="2946" spans="4:4">
      <c r="D2946" s="130"/>
    </row>
    <row r="2947" spans="4:4">
      <c r="D2947" s="130"/>
    </row>
    <row r="2948" spans="4:4">
      <c r="D2948" s="130"/>
    </row>
    <row r="2949" spans="4:4">
      <c r="D2949" s="130"/>
    </row>
    <row r="2950" spans="4:4">
      <c r="D2950" s="130"/>
    </row>
    <row r="2951" spans="4:4">
      <c r="D2951" s="130"/>
    </row>
    <row r="2952" spans="4:4">
      <c r="D2952" s="130"/>
    </row>
    <row r="2953" spans="4:4">
      <c r="D2953" s="130"/>
    </row>
    <row r="2954" spans="4:4">
      <c r="D2954" s="130"/>
    </row>
    <row r="2955" spans="4:4">
      <c r="D2955" s="130"/>
    </row>
    <row r="2956" spans="4:4">
      <c r="D2956" s="130"/>
    </row>
    <row r="2957" spans="4:4">
      <c r="D2957" s="130"/>
    </row>
    <row r="2958" spans="4:4">
      <c r="D2958" s="130"/>
    </row>
    <row r="2959" spans="4:4">
      <c r="D2959" s="130"/>
    </row>
    <row r="2960" spans="4:4">
      <c r="D2960" s="130"/>
    </row>
    <row r="2961" spans="4:4">
      <c r="D2961" s="130"/>
    </row>
    <row r="2962" spans="4:4">
      <c r="D2962" s="130"/>
    </row>
    <row r="2963" spans="4:4">
      <c r="D2963" s="130"/>
    </row>
    <row r="2964" spans="4:4">
      <c r="D2964" s="130"/>
    </row>
    <row r="2965" spans="4:4">
      <c r="D2965" s="130"/>
    </row>
    <row r="2966" spans="4:4">
      <c r="D2966" s="130"/>
    </row>
    <row r="2967" spans="4:4">
      <c r="D2967" s="130"/>
    </row>
    <row r="2968" spans="4:4">
      <c r="D2968" s="130"/>
    </row>
    <row r="2969" spans="4:4">
      <c r="D2969" s="130"/>
    </row>
    <row r="2970" spans="4:4">
      <c r="D2970" s="130"/>
    </row>
    <row r="2971" spans="4:4">
      <c r="D2971" s="130"/>
    </row>
    <row r="2972" spans="4:4">
      <c r="D2972" s="130"/>
    </row>
    <row r="2973" spans="4:4">
      <c r="D2973" s="130"/>
    </row>
    <row r="2974" spans="4:4">
      <c r="D2974" s="130"/>
    </row>
    <row r="2975" spans="4:4">
      <c r="D2975" s="130"/>
    </row>
    <row r="2976" spans="4:4">
      <c r="D2976" s="130"/>
    </row>
    <row r="2977" spans="4:4">
      <c r="D2977" s="130"/>
    </row>
    <row r="2978" spans="4:4">
      <c r="D2978" s="130"/>
    </row>
    <row r="2979" spans="4:4">
      <c r="D2979" s="130"/>
    </row>
    <row r="2980" spans="4:4">
      <c r="D2980" s="130"/>
    </row>
    <row r="2981" spans="4:4">
      <c r="D2981" s="130"/>
    </row>
    <row r="2982" spans="4:4">
      <c r="D2982" s="130"/>
    </row>
    <row r="2983" spans="4:4">
      <c r="D2983" s="130"/>
    </row>
    <row r="2984" spans="4:4">
      <c r="D2984" s="130"/>
    </row>
    <row r="2985" spans="4:4">
      <c r="D2985" s="130"/>
    </row>
    <row r="2986" spans="4:4">
      <c r="D2986" s="130"/>
    </row>
    <row r="2987" spans="4:4">
      <c r="D2987" s="130"/>
    </row>
    <row r="2988" spans="4:4">
      <c r="D2988" s="130"/>
    </row>
    <row r="2989" spans="4:4">
      <c r="D2989" s="130"/>
    </row>
    <row r="2990" spans="4:4">
      <c r="D2990" s="130"/>
    </row>
    <row r="2991" spans="4:4">
      <c r="D2991" s="130"/>
    </row>
    <row r="2992" spans="4:4">
      <c r="D2992" s="130"/>
    </row>
    <row r="2993" spans="4:4">
      <c r="D2993" s="130"/>
    </row>
    <row r="2994" spans="4:4">
      <c r="D2994" s="130"/>
    </row>
    <row r="2995" spans="4:4">
      <c r="D2995" s="130"/>
    </row>
    <row r="2996" spans="4:4">
      <c r="D2996" s="130"/>
    </row>
    <row r="2997" spans="4:4">
      <c r="D2997" s="130"/>
    </row>
    <row r="2998" spans="4:4">
      <c r="D2998" s="130"/>
    </row>
    <row r="2999" spans="4:4">
      <c r="D2999" s="130"/>
    </row>
    <row r="3000" spans="4:4">
      <c r="D3000" s="130"/>
    </row>
    <row r="3001" spans="4:4">
      <c r="D3001" s="130"/>
    </row>
    <row r="3002" spans="4:4">
      <c r="D3002" s="130"/>
    </row>
    <row r="3003" spans="4:4">
      <c r="D3003" s="130"/>
    </row>
    <row r="3004" spans="4:4">
      <c r="D3004" s="130"/>
    </row>
    <row r="3005" spans="4:4">
      <c r="D3005" s="130"/>
    </row>
    <row r="3006" spans="4:4">
      <c r="D3006" s="130"/>
    </row>
    <row r="3007" spans="4:4">
      <c r="D3007" s="130"/>
    </row>
    <row r="3008" spans="4:4">
      <c r="D3008" s="130"/>
    </row>
    <row r="3009" spans="4:4">
      <c r="D3009" s="130"/>
    </row>
    <row r="3010" spans="4:4">
      <c r="D3010" s="130"/>
    </row>
    <row r="3011" spans="4:4">
      <c r="D3011" s="130"/>
    </row>
    <row r="3012" spans="4:4">
      <c r="D3012" s="130"/>
    </row>
    <row r="3013" spans="4:4">
      <c r="D3013" s="130"/>
    </row>
    <row r="3014" spans="4:4">
      <c r="D3014" s="130"/>
    </row>
    <row r="3015" spans="4:4">
      <c r="D3015" s="130"/>
    </row>
    <row r="3016" spans="4:4">
      <c r="D3016" s="130"/>
    </row>
    <row r="3017" spans="4:4">
      <c r="D3017" s="130"/>
    </row>
    <row r="3018" spans="4:4">
      <c r="D3018" s="130"/>
    </row>
    <row r="3019" spans="4:4">
      <c r="D3019" s="130"/>
    </row>
    <row r="3020" spans="4:4">
      <c r="D3020" s="130"/>
    </row>
    <row r="3021" spans="4:4">
      <c r="D3021" s="130"/>
    </row>
    <row r="3022" spans="4:4">
      <c r="D3022" s="130"/>
    </row>
    <row r="3023" spans="4:4">
      <c r="D3023" s="130"/>
    </row>
    <row r="3024" spans="4:4">
      <c r="D3024" s="130"/>
    </row>
    <row r="3025" spans="4:4">
      <c r="D3025" s="130"/>
    </row>
    <row r="3026" spans="4:4">
      <c r="D3026" s="130"/>
    </row>
    <row r="3027" spans="4:4">
      <c r="D3027" s="130"/>
    </row>
    <row r="3028" spans="4:4">
      <c r="D3028" s="130"/>
    </row>
    <row r="3029" spans="4:4">
      <c r="D3029" s="130"/>
    </row>
    <row r="3030" spans="4:4">
      <c r="D3030" s="130"/>
    </row>
    <row r="3031" spans="4:4">
      <c r="D3031" s="130"/>
    </row>
    <row r="3032" spans="4:4">
      <c r="D3032" s="130"/>
    </row>
    <row r="3033" spans="4:4">
      <c r="D3033" s="130"/>
    </row>
    <row r="3034" spans="4:4">
      <c r="D3034" s="130"/>
    </row>
    <row r="3035" spans="4:4">
      <c r="D3035" s="130"/>
    </row>
    <row r="3036" spans="4:4">
      <c r="D3036" s="130"/>
    </row>
    <row r="3037" spans="4:4">
      <c r="D3037" s="130"/>
    </row>
    <row r="3038" spans="4:4">
      <c r="D3038" s="130"/>
    </row>
    <row r="3039" spans="4:4">
      <c r="D3039" s="130"/>
    </row>
    <row r="3040" spans="4:4">
      <c r="D3040" s="130"/>
    </row>
    <row r="3041" spans="4:4">
      <c r="D3041" s="130"/>
    </row>
    <row r="3042" spans="4:4">
      <c r="D3042" s="130"/>
    </row>
    <row r="3043" spans="4:4">
      <c r="D3043" s="130"/>
    </row>
    <row r="3044" spans="4:4">
      <c r="D3044" s="130"/>
    </row>
    <row r="3045" spans="4:4">
      <c r="D3045" s="130"/>
    </row>
    <row r="3046" spans="4:4">
      <c r="D3046" s="130"/>
    </row>
    <row r="3047" spans="4:4">
      <c r="D3047" s="130"/>
    </row>
    <row r="3048" spans="4:4">
      <c r="D3048" s="130"/>
    </row>
    <row r="3049" spans="4:4">
      <c r="D3049" s="130"/>
    </row>
    <row r="3050" spans="4:4">
      <c r="D3050" s="130"/>
    </row>
    <row r="3051" spans="4:4">
      <c r="D3051" s="130"/>
    </row>
    <row r="3052" spans="4:4">
      <c r="D3052" s="130"/>
    </row>
    <row r="3053" spans="4:4">
      <c r="D3053" s="130"/>
    </row>
    <row r="3054" spans="4:4">
      <c r="D3054" s="130"/>
    </row>
    <row r="3055" spans="4:4">
      <c r="D3055" s="130"/>
    </row>
    <row r="3056" spans="4:4">
      <c r="D3056" s="130"/>
    </row>
    <row r="3057" spans="4:4">
      <c r="D3057" s="130"/>
    </row>
    <row r="3058" spans="4:4">
      <c r="D3058" s="130"/>
    </row>
    <row r="3059" spans="4:4">
      <c r="D3059" s="130"/>
    </row>
    <row r="3060" spans="4:4">
      <c r="D3060" s="130"/>
    </row>
    <row r="3061" spans="4:4">
      <c r="D3061" s="130"/>
    </row>
    <row r="3062" spans="4:4">
      <c r="D3062" s="130"/>
    </row>
    <row r="3063" spans="4:4">
      <c r="D3063" s="130"/>
    </row>
    <row r="3064" spans="4:4">
      <c r="D3064" s="130"/>
    </row>
    <row r="3065" spans="4:4">
      <c r="D3065" s="130"/>
    </row>
    <row r="3066" spans="4:4">
      <c r="D3066" s="130"/>
    </row>
    <row r="3067" spans="4:4">
      <c r="D3067" s="130"/>
    </row>
    <row r="3068" spans="4:4">
      <c r="D3068" s="130"/>
    </row>
    <row r="3069" spans="4:4">
      <c r="D3069" s="130"/>
    </row>
    <row r="3070" spans="4:4">
      <c r="D3070" s="130"/>
    </row>
    <row r="3071" spans="4:4">
      <c r="D3071" s="130"/>
    </row>
    <row r="3072" spans="4:4">
      <c r="D3072" s="130"/>
    </row>
    <row r="3073" spans="4:4">
      <c r="D3073" s="130"/>
    </row>
    <row r="3074" spans="4:4">
      <c r="D3074" s="130"/>
    </row>
    <row r="3075" spans="4:4">
      <c r="D3075" s="130"/>
    </row>
    <row r="3076" spans="4:4">
      <c r="D3076" s="130"/>
    </row>
    <row r="3077" spans="4:4">
      <c r="D3077" s="130"/>
    </row>
    <row r="3078" spans="4:4">
      <c r="D3078" s="130"/>
    </row>
    <row r="3079" spans="4:4">
      <c r="D3079" s="130"/>
    </row>
    <row r="3080" spans="4:4">
      <c r="D3080" s="130"/>
    </row>
    <row r="3081" spans="4:4">
      <c r="D3081" s="130"/>
    </row>
    <row r="3082" spans="4:4">
      <c r="D3082" s="130"/>
    </row>
    <row r="3083" spans="4:4">
      <c r="D3083" s="130"/>
    </row>
    <row r="3084" spans="4:4">
      <c r="D3084" s="130"/>
    </row>
    <row r="3085" spans="4:4">
      <c r="D3085" s="130"/>
    </row>
    <row r="3086" spans="4:4">
      <c r="D3086" s="130"/>
    </row>
    <row r="3087" spans="4:4">
      <c r="D3087" s="130"/>
    </row>
    <row r="3088" spans="4:4">
      <c r="D3088" s="130"/>
    </row>
    <row r="3089" spans="4:4">
      <c r="D3089" s="130"/>
    </row>
    <row r="3090" spans="4:4">
      <c r="D3090" s="130"/>
    </row>
    <row r="3091" spans="4:4">
      <c r="D3091" s="130"/>
    </row>
    <row r="3092" spans="4:4">
      <c r="D3092" s="130"/>
    </row>
    <row r="3093" spans="4:4">
      <c r="D3093" s="130"/>
    </row>
    <row r="3094" spans="4:4">
      <c r="D3094" s="130"/>
    </row>
    <row r="3095" spans="4:4">
      <c r="D3095" s="130"/>
    </row>
    <row r="3096" spans="4:4">
      <c r="D3096" s="130"/>
    </row>
    <row r="3097" spans="4:4">
      <c r="D3097" s="130"/>
    </row>
    <row r="3098" spans="4:4">
      <c r="D3098" s="130"/>
    </row>
    <row r="3099" spans="4:4">
      <c r="D3099" s="130"/>
    </row>
    <row r="3100" spans="4:4">
      <c r="D3100" s="130"/>
    </row>
    <row r="3101" spans="4:4">
      <c r="D3101" s="130"/>
    </row>
    <row r="3102" spans="4:4">
      <c r="D3102" s="130"/>
    </row>
    <row r="3103" spans="4:4">
      <c r="D3103" s="130"/>
    </row>
    <row r="3104" spans="4:4">
      <c r="D3104" s="130"/>
    </row>
    <row r="3105" spans="4:4">
      <c r="D3105" s="130"/>
    </row>
    <row r="3106" spans="4:4">
      <c r="D3106" s="130"/>
    </row>
    <row r="3107" spans="4:4">
      <c r="D3107" s="130"/>
    </row>
    <row r="3108" spans="4:4">
      <c r="D3108" s="130"/>
    </row>
    <row r="3109" spans="4:4">
      <c r="D3109" s="130"/>
    </row>
    <row r="3110" spans="4:4">
      <c r="D3110" s="130"/>
    </row>
    <row r="3111" spans="4:4">
      <c r="D3111" s="130"/>
    </row>
    <row r="3112" spans="4:4">
      <c r="D3112" s="130"/>
    </row>
    <row r="3113" spans="4:4">
      <c r="D3113" s="130"/>
    </row>
    <row r="3114" spans="4:4">
      <c r="D3114" s="130"/>
    </row>
    <row r="3115" spans="4:4">
      <c r="D3115" s="130"/>
    </row>
    <row r="3116" spans="4:4">
      <c r="D3116" s="130"/>
    </row>
    <row r="3117" spans="4:4">
      <c r="D3117" s="130"/>
    </row>
    <row r="3118" spans="4:4">
      <c r="D3118" s="130"/>
    </row>
    <row r="3119" spans="4:4">
      <c r="D3119" s="130"/>
    </row>
    <row r="3120" spans="4:4">
      <c r="D3120" s="130"/>
    </row>
    <row r="3121" spans="4:4">
      <c r="D3121" s="130"/>
    </row>
    <row r="3122" spans="4:4">
      <c r="D3122" s="130"/>
    </row>
    <row r="3123" spans="4:4">
      <c r="D3123" s="130"/>
    </row>
    <row r="3124" spans="4:4">
      <c r="D3124" s="130"/>
    </row>
    <row r="3125" spans="4:4">
      <c r="D3125" s="130"/>
    </row>
    <row r="3126" spans="4:4">
      <c r="D3126" s="130"/>
    </row>
    <row r="3127" spans="4:4">
      <c r="D3127" s="130"/>
    </row>
    <row r="3128" spans="4:4">
      <c r="D3128" s="130"/>
    </row>
    <row r="3129" spans="4:4">
      <c r="D3129" s="130"/>
    </row>
    <row r="3130" spans="4:4">
      <c r="D3130" s="130"/>
    </row>
    <row r="3131" spans="4:4">
      <c r="D3131" s="130"/>
    </row>
    <row r="3132" spans="4:4">
      <c r="D3132" s="130"/>
    </row>
    <row r="3133" spans="4:4">
      <c r="D3133" s="130"/>
    </row>
    <row r="3134" spans="4:4">
      <c r="D3134" s="130"/>
    </row>
    <row r="3135" spans="4:4">
      <c r="D3135" s="130"/>
    </row>
    <row r="3136" spans="4:4">
      <c r="D3136" s="130"/>
    </row>
    <row r="3137" spans="4:4">
      <c r="D3137" s="130"/>
    </row>
    <row r="3138" spans="4:4">
      <c r="D3138" s="130"/>
    </row>
    <row r="3139" spans="4:4">
      <c r="D3139" s="130"/>
    </row>
    <row r="3140" spans="4:4">
      <c r="D3140" s="130"/>
    </row>
    <row r="3141" spans="4:4">
      <c r="D3141" s="130"/>
    </row>
    <row r="3142" spans="4:4">
      <c r="D3142" s="130"/>
    </row>
    <row r="3143" spans="4:4">
      <c r="D3143" s="130"/>
    </row>
    <row r="3144" spans="4:4">
      <c r="D3144" s="130"/>
    </row>
    <row r="3145" spans="4:4">
      <c r="D3145" s="130"/>
    </row>
    <row r="3146" spans="4:4">
      <c r="D3146" s="130"/>
    </row>
    <row r="3147" spans="4:4">
      <c r="D3147" s="130"/>
    </row>
    <row r="3148" spans="4:4">
      <c r="D3148" s="130"/>
    </row>
    <row r="3149" spans="4:4">
      <c r="D3149" s="130"/>
    </row>
    <row r="3150" spans="4:4">
      <c r="D3150" s="130"/>
    </row>
    <row r="3151" spans="4:4">
      <c r="D3151" s="130"/>
    </row>
    <row r="3152" spans="4:4">
      <c r="D3152" s="130"/>
    </row>
    <row r="3153" spans="4:4">
      <c r="D3153" s="130"/>
    </row>
    <row r="3154" spans="4:4">
      <c r="D3154" s="130"/>
    </row>
    <row r="3155" spans="4:4">
      <c r="D3155" s="130"/>
    </row>
    <row r="3156" spans="4:4">
      <c r="D3156" s="130"/>
    </row>
    <row r="3157" spans="4:4">
      <c r="D3157" s="130"/>
    </row>
    <row r="3158" spans="4:4">
      <c r="D3158" s="130"/>
    </row>
    <row r="3159" spans="4:4">
      <c r="D3159" s="130"/>
    </row>
    <row r="3160" spans="4:4">
      <c r="D3160" s="130"/>
    </row>
    <row r="3161" spans="4:4">
      <c r="D3161" s="130"/>
    </row>
    <row r="3162" spans="4:4">
      <c r="D3162" s="130"/>
    </row>
    <row r="3163" spans="4:4">
      <c r="D3163" s="130"/>
    </row>
    <row r="3164" spans="4:4">
      <c r="D3164" s="130"/>
    </row>
    <row r="3165" spans="4:4">
      <c r="D3165" s="130"/>
    </row>
    <row r="3166" spans="4:4">
      <c r="D3166" s="130"/>
    </row>
    <row r="3167" spans="4:4">
      <c r="D3167" s="130"/>
    </row>
    <row r="3168" spans="4:4">
      <c r="D3168" s="130"/>
    </row>
    <row r="3169" spans="4:4">
      <c r="D3169" s="130"/>
    </row>
    <row r="3170" spans="4:4">
      <c r="D3170" s="130"/>
    </row>
    <row r="3171" spans="4:4">
      <c r="D3171" s="130"/>
    </row>
    <row r="3172" spans="4:4">
      <c r="D3172" s="130"/>
    </row>
    <row r="3173" spans="4:4">
      <c r="D3173" s="130"/>
    </row>
    <row r="3174" spans="4:4">
      <c r="D3174" s="130"/>
    </row>
    <row r="3175" spans="4:4">
      <c r="D3175" s="130"/>
    </row>
    <row r="3176" spans="4:4">
      <c r="D3176" s="130"/>
    </row>
    <row r="3177" spans="4:4">
      <c r="D3177" s="130"/>
    </row>
    <row r="3178" spans="4:4">
      <c r="D3178" s="130"/>
    </row>
    <row r="3179" spans="4:4">
      <c r="D3179" s="130"/>
    </row>
    <row r="3180" spans="4:4">
      <c r="D3180" s="130"/>
    </row>
    <row r="3181" spans="4:4">
      <c r="D3181" s="130"/>
    </row>
    <row r="3182" spans="4:4">
      <c r="D3182" s="130"/>
    </row>
    <row r="3183" spans="4:4">
      <c r="D3183" s="130"/>
    </row>
    <row r="3184" spans="4:4">
      <c r="D3184" s="130"/>
    </row>
    <row r="3185" spans="4:4">
      <c r="D3185" s="130"/>
    </row>
    <row r="3186" spans="4:4">
      <c r="D3186" s="130"/>
    </row>
    <row r="3187" spans="4:4">
      <c r="D3187" s="130"/>
    </row>
    <row r="3188" spans="4:4">
      <c r="D3188" s="130"/>
    </row>
    <row r="3189" spans="4:4">
      <c r="D3189" s="130"/>
    </row>
    <row r="3190" spans="4:4">
      <c r="D3190" s="130"/>
    </row>
    <row r="3191" spans="4:4">
      <c r="D3191" s="130"/>
    </row>
    <row r="3192" spans="4:4">
      <c r="D3192" s="130"/>
    </row>
    <row r="3193" spans="4:4">
      <c r="D3193" s="130"/>
    </row>
    <row r="3194" spans="4:4">
      <c r="D3194" s="130"/>
    </row>
    <row r="3195" spans="4:4">
      <c r="D3195" s="130"/>
    </row>
    <row r="3196" spans="4:4">
      <c r="D3196" s="130"/>
    </row>
    <row r="3197" spans="4:4">
      <c r="D3197" s="130"/>
    </row>
    <row r="3198" spans="4:4">
      <c r="D3198" s="130"/>
    </row>
    <row r="3199" spans="4:4">
      <c r="D3199" s="130"/>
    </row>
    <row r="3200" spans="4:4">
      <c r="D3200" s="130"/>
    </row>
    <row r="3201" spans="4:4">
      <c r="D3201" s="130"/>
    </row>
    <row r="3202" spans="4:4">
      <c r="D3202" s="130"/>
    </row>
    <row r="3203" spans="4:4">
      <c r="D3203" s="130"/>
    </row>
    <row r="3204" spans="4:4">
      <c r="D3204" s="130"/>
    </row>
    <row r="3205" spans="4:4">
      <c r="D3205" s="130"/>
    </row>
    <row r="3206" spans="4:4">
      <c r="D3206" s="130"/>
    </row>
    <row r="3207" spans="4:4">
      <c r="D3207" s="130"/>
    </row>
    <row r="3208" spans="4:4">
      <c r="D3208" s="130"/>
    </row>
    <row r="3209" spans="4:4">
      <c r="D3209" s="130"/>
    </row>
    <row r="3210" spans="4:4">
      <c r="D3210" s="130"/>
    </row>
    <row r="3211" spans="4:4">
      <c r="D3211" s="130"/>
    </row>
    <row r="3212" spans="4:4">
      <c r="D3212" s="130"/>
    </row>
    <row r="3213" spans="4:4">
      <c r="D3213" s="130"/>
    </row>
    <row r="3214" spans="4:4">
      <c r="D3214" s="130"/>
    </row>
    <row r="3215" spans="4:4">
      <c r="D3215" s="130"/>
    </row>
    <row r="3216" spans="4:4">
      <c r="D3216" s="130"/>
    </row>
    <row r="3217" spans="4:4">
      <c r="D3217" s="130"/>
    </row>
    <row r="3218" spans="4:4">
      <c r="D3218" s="130"/>
    </row>
    <row r="3219" spans="4:4">
      <c r="D3219" s="130"/>
    </row>
    <row r="3220" spans="4:4">
      <c r="D3220" s="130"/>
    </row>
    <row r="3221" spans="4:4">
      <c r="D3221" s="130"/>
    </row>
    <row r="3222" spans="4:4">
      <c r="D3222" s="130"/>
    </row>
    <row r="3223" spans="4:4">
      <c r="D3223" s="130"/>
    </row>
    <row r="3224" spans="4:4">
      <c r="D3224" s="130"/>
    </row>
    <row r="3225" spans="4:4">
      <c r="D3225" s="130"/>
    </row>
    <row r="3226" spans="4:4">
      <c r="D3226" s="130"/>
    </row>
    <row r="3227" spans="4:4">
      <c r="D3227" s="130"/>
    </row>
    <row r="3228" spans="4:4">
      <c r="D3228" s="130"/>
    </row>
    <row r="3229" spans="4:4">
      <c r="D3229" s="130"/>
    </row>
    <row r="3230" spans="4:4">
      <c r="D3230" s="130"/>
    </row>
    <row r="3231" spans="4:4">
      <c r="D3231" s="130"/>
    </row>
    <row r="3232" spans="4:4">
      <c r="D3232" s="130"/>
    </row>
    <row r="3233" spans="4:4">
      <c r="D3233" s="130"/>
    </row>
    <row r="3234" spans="4:4">
      <c r="D3234" s="130"/>
    </row>
    <row r="3235" spans="4:4">
      <c r="D3235" s="130"/>
    </row>
    <row r="3236" spans="4:4">
      <c r="D3236" s="130"/>
    </row>
    <row r="3237" spans="4:4">
      <c r="D3237" s="130"/>
    </row>
    <row r="3238" spans="4:4">
      <c r="D3238" s="130"/>
    </row>
    <row r="3239" spans="4:4">
      <c r="D3239" s="130"/>
    </row>
    <row r="3240" spans="4:4">
      <c r="D3240" s="130"/>
    </row>
    <row r="3241" spans="4:4">
      <c r="D3241" s="130"/>
    </row>
    <row r="3242" spans="4:4">
      <c r="D3242" s="130"/>
    </row>
    <row r="3243" spans="4:4">
      <c r="D3243" s="130"/>
    </row>
    <row r="3244" spans="4:4">
      <c r="D3244" s="130"/>
    </row>
    <row r="3245" spans="4:4">
      <c r="D3245" s="130"/>
    </row>
    <row r="3246" spans="4:4">
      <c r="D3246" s="130"/>
    </row>
    <row r="3247" spans="4:4">
      <c r="D3247" s="130"/>
    </row>
    <row r="3248" spans="4:4">
      <c r="D3248" s="130"/>
    </row>
    <row r="3249" spans="4:4">
      <c r="D3249" s="130"/>
    </row>
    <row r="3250" spans="4:4">
      <c r="D3250" s="130"/>
    </row>
    <row r="3251" spans="4:4">
      <c r="D3251" s="130"/>
    </row>
    <row r="3252" spans="4:4">
      <c r="D3252" s="130"/>
    </row>
    <row r="3253" spans="4:4">
      <c r="D3253" s="130"/>
    </row>
    <row r="3254" spans="4:4">
      <c r="D3254" s="130"/>
    </row>
    <row r="3255" spans="4:4">
      <c r="D3255" s="130"/>
    </row>
    <row r="3256" spans="4:4">
      <c r="D3256" s="130"/>
    </row>
    <row r="3257" spans="4:4">
      <c r="D3257" s="130"/>
    </row>
    <row r="3258" spans="4:4">
      <c r="D3258" s="130"/>
    </row>
    <row r="3259" spans="4:4">
      <c r="D3259" s="130"/>
    </row>
    <row r="3260" spans="4:4">
      <c r="D3260" s="130"/>
    </row>
    <row r="3261" spans="4:4">
      <c r="D3261" s="130"/>
    </row>
    <row r="3262" spans="4:4">
      <c r="D3262" s="130"/>
    </row>
    <row r="3263" spans="4:4">
      <c r="D3263" s="130"/>
    </row>
    <row r="3264" spans="4:4">
      <c r="D3264" s="130"/>
    </row>
    <row r="3265" spans="4:4">
      <c r="D3265" s="130"/>
    </row>
    <row r="3266" spans="4:4">
      <c r="D3266" s="130"/>
    </row>
    <row r="3267" spans="4:4">
      <c r="D3267" s="130"/>
    </row>
    <row r="3268" spans="4:4">
      <c r="D3268" s="130"/>
    </row>
    <row r="3269" spans="4:4">
      <c r="D3269" s="130"/>
    </row>
    <row r="3270" spans="4:4">
      <c r="D3270" s="130"/>
    </row>
    <row r="3271" spans="4:4">
      <c r="D3271" s="130"/>
    </row>
    <row r="3272" spans="4:4">
      <c r="D3272" s="130"/>
    </row>
    <row r="3273" spans="4:4">
      <c r="D3273" s="130"/>
    </row>
    <row r="3274" spans="4:4">
      <c r="D3274" s="130"/>
    </row>
    <row r="3275" spans="4:4">
      <c r="D3275" s="130"/>
    </row>
    <row r="3276" spans="4:4">
      <c r="D3276" s="130"/>
    </row>
    <row r="3277" spans="4:4">
      <c r="D3277" s="130"/>
    </row>
    <row r="3278" spans="4:4">
      <c r="D3278" s="130"/>
    </row>
    <row r="3279" spans="4:4">
      <c r="D3279" s="130"/>
    </row>
    <row r="3280" spans="4:4">
      <c r="D3280" s="130"/>
    </row>
    <row r="3281" spans="4:4">
      <c r="D3281" s="130"/>
    </row>
    <row r="3282" spans="4:4">
      <c r="D3282" s="130"/>
    </row>
    <row r="3283" spans="4:4">
      <c r="D3283" s="130"/>
    </row>
    <row r="3284" spans="4:4">
      <c r="D3284" s="130"/>
    </row>
    <row r="3285" spans="4:4">
      <c r="D3285" s="130"/>
    </row>
    <row r="3286" spans="4:4">
      <c r="D3286" s="130"/>
    </row>
    <row r="3287" spans="4:4">
      <c r="D3287" s="130"/>
    </row>
    <row r="3288" spans="4:4">
      <c r="D3288" s="130"/>
    </row>
    <row r="3289" spans="4:4">
      <c r="D3289" s="130"/>
    </row>
    <row r="3290" spans="4:4">
      <c r="D3290" s="130"/>
    </row>
    <row r="3291" spans="4:4">
      <c r="D3291" s="130"/>
    </row>
    <row r="3292" spans="4:4">
      <c r="D3292" s="130"/>
    </row>
    <row r="3293" spans="4:4">
      <c r="D3293" s="130"/>
    </row>
    <row r="3294" spans="4:4">
      <c r="D3294" s="130"/>
    </row>
    <row r="3295" spans="4:4">
      <c r="D3295" s="130"/>
    </row>
    <row r="3296" spans="4:4">
      <c r="D3296" s="130"/>
    </row>
    <row r="3297" spans="4:4">
      <c r="D3297" s="130"/>
    </row>
    <row r="3298" spans="4:4">
      <c r="D3298" s="130"/>
    </row>
    <row r="3299" spans="4:4">
      <c r="D3299" s="130"/>
    </row>
    <row r="3300" spans="4:4">
      <c r="D3300" s="130"/>
    </row>
    <row r="3301" spans="4:4">
      <c r="D3301" s="130"/>
    </row>
    <row r="3302" spans="4:4">
      <c r="D3302" s="130"/>
    </row>
    <row r="3303" spans="4:4">
      <c r="D3303" s="130"/>
    </row>
    <row r="3304" spans="4:4">
      <c r="D3304" s="130"/>
    </row>
    <row r="3305" spans="4:4">
      <c r="D3305" s="130"/>
    </row>
    <row r="3306" spans="4:4">
      <c r="D3306" s="130"/>
    </row>
    <row r="3307" spans="4:4">
      <c r="D3307" s="130"/>
    </row>
    <row r="3308" spans="4:4">
      <c r="D3308" s="130"/>
    </row>
    <row r="3309" spans="4:4">
      <c r="D3309" s="130"/>
    </row>
    <row r="3310" spans="4:4">
      <c r="D3310" s="130"/>
    </row>
    <row r="3311" spans="4:4">
      <c r="D3311" s="130"/>
    </row>
    <row r="3312" spans="4:4">
      <c r="D3312" s="130"/>
    </row>
    <row r="3313" spans="4:4">
      <c r="D3313" s="130"/>
    </row>
    <row r="3314" spans="4:4">
      <c r="D3314" s="130"/>
    </row>
    <row r="3315" spans="4:4">
      <c r="D3315" s="130"/>
    </row>
    <row r="3316" spans="4:4">
      <c r="D3316" s="130"/>
    </row>
    <row r="3317" spans="4:4">
      <c r="D3317" s="130"/>
    </row>
    <row r="3318" spans="4:4">
      <c r="D3318" s="130"/>
    </row>
    <row r="3319" spans="4:4">
      <c r="D3319" s="130"/>
    </row>
    <row r="3320" spans="4:4">
      <c r="D3320" s="130"/>
    </row>
    <row r="3321" spans="4:4">
      <c r="D3321" s="130"/>
    </row>
    <row r="3322" spans="4:4">
      <c r="D3322" s="130"/>
    </row>
    <row r="3323" spans="4:4">
      <c r="D3323" s="130"/>
    </row>
    <row r="3324" spans="4:4">
      <c r="D3324" s="130"/>
    </row>
    <row r="3325" spans="4:4">
      <c r="D3325" s="130"/>
    </row>
    <row r="3326" spans="4:4">
      <c r="D3326" s="130"/>
    </row>
    <row r="3327" spans="4:4">
      <c r="D3327" s="130"/>
    </row>
    <row r="3328" spans="4:4">
      <c r="D3328" s="130"/>
    </row>
    <row r="3329" spans="4:4">
      <c r="D3329" s="130"/>
    </row>
    <row r="3330" spans="4:4">
      <c r="D3330" s="130"/>
    </row>
    <row r="3331" spans="4:4">
      <c r="D3331" s="130"/>
    </row>
    <row r="3332" spans="4:4">
      <c r="D3332" s="130"/>
    </row>
    <row r="3333" spans="4:4">
      <c r="D3333" s="130"/>
    </row>
    <row r="3334" spans="4:4">
      <c r="D3334" s="130"/>
    </row>
    <row r="3335" spans="4:4">
      <c r="D3335" s="130"/>
    </row>
    <row r="3336" spans="4:4">
      <c r="D3336" s="130"/>
    </row>
    <row r="3337" spans="4:4">
      <c r="D3337" s="130"/>
    </row>
    <row r="3338" spans="4:4">
      <c r="D3338" s="130"/>
    </row>
    <row r="3339" spans="4:4">
      <c r="D3339" s="130"/>
    </row>
    <row r="3340" spans="4:4">
      <c r="D3340" s="130"/>
    </row>
    <row r="3341" spans="4:4">
      <c r="D3341" s="130"/>
    </row>
    <row r="3342" spans="4:4">
      <c r="D3342" s="130"/>
    </row>
    <row r="3343" spans="4:4">
      <c r="D3343" s="130"/>
    </row>
    <row r="3344" spans="4:4">
      <c r="D3344" s="130"/>
    </row>
    <row r="3345" spans="4:4">
      <c r="D3345" s="130"/>
    </row>
    <row r="3346" spans="4:4">
      <c r="D3346" s="130"/>
    </row>
    <row r="3347" spans="4:4">
      <c r="D3347" s="130"/>
    </row>
    <row r="3348" spans="4:4">
      <c r="D3348" s="130"/>
    </row>
    <row r="3349" spans="4:4">
      <c r="D3349" s="130"/>
    </row>
    <row r="3350" spans="4:4">
      <c r="D3350" s="130"/>
    </row>
    <row r="3351" spans="4:4">
      <c r="D3351" s="130"/>
    </row>
    <row r="3352" spans="4:4">
      <c r="D3352" s="130"/>
    </row>
    <row r="3353" spans="4:4">
      <c r="D3353" s="130"/>
    </row>
    <row r="3354" spans="4:4">
      <c r="D3354" s="130"/>
    </row>
    <row r="3355" spans="4:4">
      <c r="D3355" s="130"/>
    </row>
    <row r="3356" spans="4:4">
      <c r="D3356" s="130"/>
    </row>
    <row r="3357" spans="4:4">
      <c r="D3357" s="130"/>
    </row>
    <row r="3358" spans="4:4">
      <c r="D3358" s="130"/>
    </row>
    <row r="3359" spans="4:4">
      <c r="D3359" s="130"/>
    </row>
    <row r="3360" spans="4:4">
      <c r="D3360" s="130"/>
    </row>
    <row r="3361" spans="4:4">
      <c r="D3361" s="130"/>
    </row>
    <row r="3362" spans="4:4">
      <c r="D3362" s="130"/>
    </row>
    <row r="3363" spans="4:4">
      <c r="D3363" s="130"/>
    </row>
    <row r="3364" spans="4:4">
      <c r="D3364" s="130"/>
    </row>
    <row r="3365" spans="4:4">
      <c r="D3365" s="130"/>
    </row>
    <row r="3366" spans="4:4">
      <c r="D3366" s="130"/>
    </row>
    <row r="3367" spans="4:4">
      <c r="D3367" s="130"/>
    </row>
    <row r="3368" spans="4:4">
      <c r="D3368" s="130"/>
    </row>
    <row r="3369" spans="4:4">
      <c r="D3369" s="130"/>
    </row>
    <row r="3370" spans="4:4">
      <c r="D3370" s="130"/>
    </row>
    <row r="3371" spans="4:4">
      <c r="D3371" s="130"/>
    </row>
    <row r="3372" spans="4:4">
      <c r="D3372" s="130"/>
    </row>
    <row r="3373" spans="4:4">
      <c r="D3373" s="130"/>
    </row>
    <row r="3374" spans="4:4">
      <c r="D3374" s="130"/>
    </row>
    <row r="3375" spans="4:4">
      <c r="D3375" s="130"/>
    </row>
    <row r="3376" spans="4:4">
      <c r="D3376" s="130"/>
    </row>
    <row r="3377" spans="4:4">
      <c r="D3377" s="130"/>
    </row>
    <row r="3378" spans="4:4">
      <c r="D3378" s="130"/>
    </row>
    <row r="3379" spans="4:4">
      <c r="D3379" s="130"/>
    </row>
    <row r="3380" spans="4:4">
      <c r="D3380" s="130"/>
    </row>
    <row r="3381" spans="4:4">
      <c r="D3381" s="130"/>
    </row>
    <row r="3382" spans="4:4">
      <c r="D3382" s="130"/>
    </row>
    <row r="3383" spans="4:4">
      <c r="D3383" s="130"/>
    </row>
    <row r="3384" spans="4:4">
      <c r="D3384" s="130"/>
    </row>
    <row r="3385" spans="4:4">
      <c r="D3385" s="130"/>
    </row>
    <row r="3386" spans="4:4">
      <c r="D3386" s="130"/>
    </row>
    <row r="3387" spans="4:4">
      <c r="D3387" s="130"/>
    </row>
    <row r="3388" spans="4:4">
      <c r="D3388" s="130"/>
    </row>
    <row r="3389" spans="4:4">
      <c r="D3389" s="130"/>
    </row>
    <row r="3390" spans="4:4">
      <c r="D3390" s="130"/>
    </row>
    <row r="3391" spans="4:4">
      <c r="D3391" s="130"/>
    </row>
    <row r="3392" spans="4:4">
      <c r="D3392" s="130"/>
    </row>
    <row r="3393" spans="4:4">
      <c r="D3393" s="130"/>
    </row>
    <row r="3394" spans="4:4">
      <c r="D3394" s="130"/>
    </row>
    <row r="3395" spans="4:4">
      <c r="D3395" s="130"/>
    </row>
    <row r="3396" spans="4:4">
      <c r="D3396" s="130"/>
    </row>
    <row r="3397" spans="4:4">
      <c r="D3397" s="130"/>
    </row>
    <row r="3398" spans="4:4">
      <c r="D3398" s="130"/>
    </row>
    <row r="3399" spans="4:4">
      <c r="D3399" s="130"/>
    </row>
    <row r="3400" spans="4:4">
      <c r="D3400" s="130"/>
    </row>
    <row r="3401" spans="4:4">
      <c r="D3401" s="130"/>
    </row>
    <row r="3402" spans="4:4">
      <c r="D3402" s="130"/>
    </row>
    <row r="3403" spans="4:4">
      <c r="D3403" s="130"/>
    </row>
    <row r="3404" spans="4:4">
      <c r="D3404" s="130"/>
    </row>
    <row r="3405" spans="4:4">
      <c r="D3405" s="130"/>
    </row>
    <row r="3406" spans="4:4">
      <c r="D3406" s="130"/>
    </row>
    <row r="3407" spans="4:4">
      <c r="D3407" s="130"/>
    </row>
    <row r="3408" spans="4:4">
      <c r="D3408" s="130"/>
    </row>
    <row r="3409" spans="4:4">
      <c r="D3409" s="130"/>
    </row>
    <row r="3410" spans="4:4">
      <c r="D3410" s="130"/>
    </row>
    <row r="3411" spans="4:4">
      <c r="D3411" s="130"/>
    </row>
    <row r="3412" spans="4:4">
      <c r="D3412" s="130"/>
    </row>
    <row r="3413" spans="4:4">
      <c r="D3413" s="130"/>
    </row>
    <row r="3414" spans="4:4">
      <c r="D3414" s="130"/>
    </row>
    <row r="3415" spans="4:4">
      <c r="D3415" s="130"/>
    </row>
    <row r="3416" spans="4:4">
      <c r="D3416" s="130"/>
    </row>
    <row r="3417" spans="4:4">
      <c r="D3417" s="130"/>
    </row>
    <row r="3418" spans="4:4">
      <c r="D3418" s="130"/>
    </row>
    <row r="3419" spans="4:4">
      <c r="D3419" s="130"/>
    </row>
    <row r="3420" spans="4:4">
      <c r="D3420" s="130"/>
    </row>
    <row r="3421" spans="4:4">
      <c r="D3421" s="130"/>
    </row>
    <row r="3422" spans="4:4">
      <c r="D3422" s="130"/>
    </row>
    <row r="3423" spans="4:4">
      <c r="D3423" s="130"/>
    </row>
    <row r="3424" spans="4:4">
      <c r="D3424" s="130"/>
    </row>
    <row r="3425" spans="4:4">
      <c r="D3425" s="130"/>
    </row>
    <row r="3426" spans="4:4">
      <c r="D3426" s="130"/>
    </row>
    <row r="3427" spans="4:4">
      <c r="D3427" s="130"/>
    </row>
    <row r="3428" spans="4:4">
      <c r="D3428" s="130"/>
    </row>
    <row r="3429" spans="4:4">
      <c r="D3429" s="130"/>
    </row>
    <row r="3430" spans="4:4">
      <c r="D3430" s="130"/>
    </row>
    <row r="3431" spans="4:4">
      <c r="D3431" s="130"/>
    </row>
    <row r="3432" spans="4:4">
      <c r="D3432" s="130"/>
    </row>
    <row r="3433" spans="4:4">
      <c r="D3433" s="130"/>
    </row>
    <row r="3434" spans="4:4">
      <c r="D3434" s="130"/>
    </row>
    <row r="3435" spans="4:4">
      <c r="D3435" s="130"/>
    </row>
    <row r="3436" spans="4:4">
      <c r="D3436" s="130"/>
    </row>
    <row r="3437" spans="4:4">
      <c r="D3437" s="130"/>
    </row>
    <row r="3438" spans="4:4">
      <c r="D3438" s="130"/>
    </row>
    <row r="3439" spans="4:4">
      <c r="D3439" s="130"/>
    </row>
    <row r="3440" spans="4:4">
      <c r="D3440" s="130"/>
    </row>
    <row r="3441" spans="4:4">
      <c r="D3441" s="130"/>
    </row>
    <row r="3442" spans="4:4">
      <c r="D3442" s="130"/>
    </row>
    <row r="3443" spans="4:4">
      <c r="D3443" s="130"/>
    </row>
    <row r="3444" spans="4:4">
      <c r="D3444" s="130"/>
    </row>
    <row r="3445" spans="4:4">
      <c r="D3445" s="130"/>
    </row>
    <row r="3446" spans="4:4">
      <c r="D3446" s="130"/>
    </row>
    <row r="3447" spans="4:4">
      <c r="D3447" s="130"/>
    </row>
    <row r="3448" spans="4:4">
      <c r="D3448" s="130"/>
    </row>
    <row r="3449" spans="4:4">
      <c r="D3449" s="130"/>
    </row>
    <row r="3450" spans="4:4">
      <c r="D3450" s="130"/>
    </row>
    <row r="3451" spans="4:4">
      <c r="D3451" s="130"/>
    </row>
    <row r="3452" spans="4:4">
      <c r="D3452" s="130"/>
    </row>
    <row r="3453" spans="4:4">
      <c r="D3453" s="130"/>
    </row>
    <row r="3454" spans="4:4">
      <c r="D3454" s="130"/>
    </row>
    <row r="3455" spans="4:4">
      <c r="D3455" s="130"/>
    </row>
    <row r="3456" spans="4:4">
      <c r="D3456" s="130"/>
    </row>
    <row r="3457" spans="4:4">
      <c r="D3457" s="130"/>
    </row>
    <row r="3458" spans="4:4">
      <c r="D3458" s="130"/>
    </row>
    <row r="3459" spans="4:4">
      <c r="D3459" s="130"/>
    </row>
    <row r="3460" spans="4:4">
      <c r="D3460" s="130"/>
    </row>
    <row r="3461" spans="4:4">
      <c r="D3461" s="130"/>
    </row>
    <row r="3462" spans="4:4">
      <c r="D3462" s="130"/>
    </row>
    <row r="3463" spans="4:4">
      <c r="D3463" s="130"/>
    </row>
    <row r="3464" spans="4:4">
      <c r="D3464" s="130"/>
    </row>
    <row r="3465" spans="4:4">
      <c r="D3465" s="130"/>
    </row>
    <row r="3466" spans="4:4">
      <c r="D3466" s="130"/>
    </row>
    <row r="3467" spans="4:4">
      <c r="D3467" s="130"/>
    </row>
    <row r="3468" spans="4:4">
      <c r="D3468" s="130"/>
    </row>
    <row r="3469" spans="4:4">
      <c r="D3469" s="130"/>
    </row>
    <row r="3470" spans="4:4">
      <c r="D3470" s="130"/>
    </row>
    <row r="3471" spans="4:4">
      <c r="D3471" s="130"/>
    </row>
    <row r="3472" spans="4:4">
      <c r="D3472" s="130"/>
    </row>
    <row r="3473" spans="4:4">
      <c r="D3473" s="130"/>
    </row>
    <row r="3474" spans="4:4">
      <c r="D3474" s="130"/>
    </row>
    <row r="3475" spans="4:4">
      <c r="D3475" s="130"/>
    </row>
    <row r="3476" spans="4:4">
      <c r="D3476" s="130"/>
    </row>
    <row r="3477" spans="4:4">
      <c r="D3477" s="130"/>
    </row>
    <row r="3478" spans="4:4">
      <c r="D3478" s="130"/>
    </row>
    <row r="3479" spans="4:4">
      <c r="D3479" s="130"/>
    </row>
    <row r="3480" spans="4:4">
      <c r="D3480" s="130"/>
    </row>
    <row r="3481" spans="4:4">
      <c r="D3481" s="130"/>
    </row>
    <row r="3482" spans="4:4">
      <c r="D3482" s="130"/>
    </row>
    <row r="3483" spans="4:4">
      <c r="D3483" s="130"/>
    </row>
    <row r="3484" spans="4:4">
      <c r="D3484" s="130"/>
    </row>
    <row r="3485" spans="4:4">
      <c r="D3485" s="130"/>
    </row>
    <row r="3486" spans="4:4">
      <c r="D3486" s="130"/>
    </row>
    <row r="3487" spans="4:4">
      <c r="D3487" s="130"/>
    </row>
    <row r="3488" spans="4:4">
      <c r="D3488" s="130"/>
    </row>
    <row r="3489" spans="4:4">
      <c r="D3489" s="130"/>
    </row>
    <row r="3490" spans="4:4">
      <c r="D3490" s="130"/>
    </row>
    <row r="3491" spans="4:4">
      <c r="D3491" s="130"/>
    </row>
    <row r="3492" spans="4:4">
      <c r="D3492" s="130"/>
    </row>
    <row r="3493" spans="4:4">
      <c r="D3493" s="130"/>
    </row>
    <row r="3494" spans="4:4">
      <c r="D3494" s="130"/>
    </row>
    <row r="3495" spans="4:4">
      <c r="D3495" s="130"/>
    </row>
    <row r="3496" spans="4:4">
      <c r="D3496" s="130"/>
    </row>
    <row r="3497" spans="4:4">
      <c r="D3497" s="130"/>
    </row>
    <row r="3498" spans="4:4">
      <c r="D3498" s="130"/>
    </row>
    <row r="3499" spans="4:4">
      <c r="D3499" s="130"/>
    </row>
    <row r="3500" spans="4:4">
      <c r="D3500" s="130"/>
    </row>
    <row r="3501" spans="4:4">
      <c r="D3501" s="130"/>
    </row>
    <row r="3502" spans="4:4">
      <c r="D3502" s="130"/>
    </row>
    <row r="3503" spans="4:4">
      <c r="D3503" s="130"/>
    </row>
    <row r="3504" spans="4:4">
      <c r="D3504" s="130"/>
    </row>
    <row r="3505" spans="4:4">
      <c r="D3505" s="130"/>
    </row>
    <row r="3506" spans="4:4">
      <c r="D3506" s="130"/>
    </row>
    <row r="3507" spans="4:4">
      <c r="D3507" s="130"/>
    </row>
    <row r="3508" spans="4:4">
      <c r="D3508" s="130"/>
    </row>
    <row r="3509" spans="4:4">
      <c r="D3509" s="130"/>
    </row>
    <row r="3510" spans="4:4">
      <c r="D3510" s="130"/>
    </row>
    <row r="3511" spans="4:4">
      <c r="D3511" s="130"/>
    </row>
    <row r="3512" spans="4:4">
      <c r="D3512" s="130"/>
    </row>
    <row r="3513" spans="4:4">
      <c r="D3513" s="130"/>
    </row>
    <row r="3514" spans="4:4">
      <c r="D3514" s="130"/>
    </row>
    <row r="3515" spans="4:4">
      <c r="D3515" s="130"/>
    </row>
    <row r="3516" spans="4:4">
      <c r="D3516" s="130"/>
    </row>
    <row r="3517" spans="4:4">
      <c r="D3517" s="130"/>
    </row>
    <row r="3518" spans="4:4">
      <c r="D3518" s="130"/>
    </row>
    <row r="3519" spans="4:4">
      <c r="D3519" s="130"/>
    </row>
    <row r="3520" spans="4:4">
      <c r="D3520" s="130"/>
    </row>
    <row r="3521" spans="4:4">
      <c r="D3521" s="130"/>
    </row>
    <row r="3522" spans="4:4">
      <c r="D3522" s="130"/>
    </row>
    <row r="3523" spans="4:4">
      <c r="D3523" s="130"/>
    </row>
    <row r="3524" spans="4:4">
      <c r="D3524" s="130"/>
    </row>
    <row r="3525" spans="4:4">
      <c r="D3525" s="130"/>
    </row>
    <row r="3526" spans="4:4">
      <c r="D3526" s="130"/>
    </row>
    <row r="3527" spans="4:4">
      <c r="D3527" s="130"/>
    </row>
    <row r="3528" spans="4:4">
      <c r="D3528" s="130"/>
    </row>
    <row r="3529" spans="4:4">
      <c r="D3529" s="130"/>
    </row>
    <row r="3530" spans="4:4">
      <c r="D3530" s="130"/>
    </row>
    <row r="3531" spans="4:4">
      <c r="D3531" s="130"/>
    </row>
    <row r="3532" spans="4:4">
      <c r="D3532" s="130"/>
    </row>
    <row r="3533" spans="4:4">
      <c r="D3533" s="130"/>
    </row>
    <row r="3534" spans="4:4">
      <c r="D3534" s="130"/>
    </row>
    <row r="3535" spans="4:4">
      <c r="D3535" s="130"/>
    </row>
    <row r="3536" spans="4:4">
      <c r="D3536" s="130"/>
    </row>
    <row r="3537" spans="4:4">
      <c r="D3537" s="130"/>
    </row>
    <row r="3538" spans="4:4">
      <c r="D3538" s="130"/>
    </row>
    <row r="3539" spans="4:4">
      <c r="D3539" s="130"/>
    </row>
    <row r="3540" spans="4:4">
      <c r="D3540" s="130"/>
    </row>
    <row r="3541" spans="4:4">
      <c r="D3541" s="130"/>
    </row>
    <row r="3542" spans="4:4">
      <c r="D3542" s="130"/>
    </row>
    <row r="3543" spans="4:4">
      <c r="D3543" s="130"/>
    </row>
    <row r="3544" spans="4:4">
      <c r="D3544" s="130"/>
    </row>
    <row r="3545" spans="4:4">
      <c r="D3545" s="130"/>
    </row>
    <row r="3546" spans="4:4">
      <c r="D3546" s="130"/>
    </row>
    <row r="3547" spans="4:4">
      <c r="D3547" s="130"/>
    </row>
    <row r="3548" spans="4:4">
      <c r="D3548" s="130"/>
    </row>
    <row r="3549" spans="4:4">
      <c r="D3549" s="130"/>
    </row>
    <row r="3550" spans="4:4">
      <c r="D3550" s="130"/>
    </row>
    <row r="3551" spans="4:4">
      <c r="D3551" s="130"/>
    </row>
    <row r="3552" spans="4:4">
      <c r="D3552" s="130"/>
    </row>
    <row r="3553" spans="4:4">
      <c r="D3553" s="130"/>
    </row>
    <row r="3554" spans="4:4">
      <c r="D3554" s="130"/>
    </row>
    <row r="3555" spans="4:4">
      <c r="D3555" s="130"/>
    </row>
    <row r="3556" spans="4:4">
      <c r="D3556" s="130"/>
    </row>
    <row r="3557" spans="4:4">
      <c r="D3557" s="130"/>
    </row>
    <row r="3558" spans="4:4">
      <c r="D3558" s="130"/>
    </row>
    <row r="3559" spans="4:4">
      <c r="D3559" s="130"/>
    </row>
    <row r="3560" spans="4:4">
      <c r="D3560" s="130"/>
    </row>
    <row r="3561" spans="4:4">
      <c r="D3561" s="130"/>
    </row>
    <row r="3562" spans="4:4">
      <c r="D3562" s="130"/>
    </row>
    <row r="3563" spans="4:4">
      <c r="D3563" s="130"/>
    </row>
    <row r="3564" spans="4:4">
      <c r="D3564" s="130"/>
    </row>
    <row r="3565" spans="4:4">
      <c r="D3565" s="130"/>
    </row>
    <row r="3566" spans="4:4">
      <c r="D3566" s="130"/>
    </row>
    <row r="3567" spans="4:4">
      <c r="D3567" s="130"/>
    </row>
    <row r="3568" spans="4:4">
      <c r="D3568" s="130"/>
    </row>
    <row r="3569" spans="4:4">
      <c r="D3569" s="130"/>
    </row>
    <row r="3570" spans="4:4">
      <c r="D3570" s="130"/>
    </row>
    <row r="3571" spans="4:4">
      <c r="D3571" s="130"/>
    </row>
    <row r="3572" spans="4:4">
      <c r="D3572" s="130"/>
    </row>
    <row r="3573" spans="4:4">
      <c r="D3573" s="130"/>
    </row>
    <row r="3574" spans="4:4">
      <c r="D3574" s="130"/>
    </row>
    <row r="3575" spans="4:4">
      <c r="D3575" s="130"/>
    </row>
    <row r="3576" spans="4:4">
      <c r="D3576" s="130"/>
    </row>
    <row r="3577" spans="4:4">
      <c r="D3577" s="130"/>
    </row>
    <row r="3578" spans="4:4">
      <c r="D3578" s="130"/>
    </row>
    <row r="3579" spans="4:4">
      <c r="D3579" s="130"/>
    </row>
    <row r="3580" spans="4:4">
      <c r="D3580" s="130"/>
    </row>
    <row r="3581" spans="4:4">
      <c r="D3581" s="130"/>
    </row>
    <row r="3582" spans="4:4">
      <c r="D3582" s="130"/>
    </row>
    <row r="3583" spans="4:4">
      <c r="D3583" s="130"/>
    </row>
    <row r="3584" spans="4:4">
      <c r="D3584" s="130"/>
    </row>
    <row r="3585" spans="4:4">
      <c r="D3585" s="130"/>
    </row>
    <row r="3586" spans="4:4">
      <c r="D3586" s="130"/>
    </row>
    <row r="3587" spans="4:4">
      <c r="D3587" s="130"/>
    </row>
    <row r="3588" spans="4:4">
      <c r="D3588" s="130"/>
    </row>
    <row r="3589" spans="4:4">
      <c r="D3589" s="130"/>
    </row>
    <row r="3590" spans="4:4">
      <c r="D3590" s="130"/>
    </row>
    <row r="3591" spans="4:4">
      <c r="D3591" s="130"/>
    </row>
    <row r="3592" spans="4:4">
      <c r="D3592" s="130"/>
    </row>
    <row r="3593" spans="4:4">
      <c r="D3593" s="130"/>
    </row>
    <row r="3594" spans="4:4">
      <c r="D3594" s="130"/>
    </row>
    <row r="3595" spans="4:4">
      <c r="D3595" s="130"/>
    </row>
    <row r="3596" spans="4:4">
      <c r="D3596" s="130"/>
    </row>
    <row r="3597" spans="4:4">
      <c r="D3597" s="130"/>
    </row>
    <row r="3598" spans="4:4">
      <c r="D3598" s="130"/>
    </row>
    <row r="3599" spans="4:4">
      <c r="D3599" s="130"/>
    </row>
    <row r="3600" spans="4:4">
      <c r="D3600" s="130"/>
    </row>
    <row r="3601" spans="4:4">
      <c r="D3601" s="130"/>
    </row>
    <row r="3602" spans="4:4">
      <c r="D3602" s="130"/>
    </row>
    <row r="3603" spans="4:4">
      <c r="D3603" s="130"/>
    </row>
    <row r="3604" spans="4:4">
      <c r="D3604" s="130"/>
    </row>
    <row r="3605" spans="4:4">
      <c r="D3605" s="130"/>
    </row>
    <row r="3606" spans="4:4">
      <c r="D3606" s="130"/>
    </row>
    <row r="3607" spans="4:4">
      <c r="D3607" s="130"/>
    </row>
    <row r="3608" spans="4:4">
      <c r="D3608" s="130"/>
    </row>
    <row r="3609" spans="4:4">
      <c r="D3609" s="130"/>
    </row>
    <row r="3610" spans="4:4">
      <c r="D3610" s="130"/>
    </row>
    <row r="3611" spans="4:4">
      <c r="D3611" s="130"/>
    </row>
    <row r="3612" spans="4:4">
      <c r="D3612" s="130"/>
    </row>
    <row r="3613" spans="4:4">
      <c r="D3613" s="130"/>
    </row>
    <row r="3614" spans="4:4">
      <c r="D3614" s="130"/>
    </row>
    <row r="3615" spans="4:4">
      <c r="D3615" s="130"/>
    </row>
    <row r="3616" spans="4:4">
      <c r="D3616" s="130"/>
    </row>
    <row r="3617" spans="4:4">
      <c r="D3617" s="130"/>
    </row>
    <row r="3618" spans="4:4">
      <c r="D3618" s="130"/>
    </row>
    <row r="3619" spans="4:4">
      <c r="D3619" s="130"/>
    </row>
    <row r="3620" spans="4:4">
      <c r="D3620" s="130"/>
    </row>
    <row r="3621" spans="4:4">
      <c r="D3621" s="130"/>
    </row>
    <row r="3622" spans="4:4">
      <c r="D3622" s="130"/>
    </row>
    <row r="3623" spans="4:4">
      <c r="D3623" s="130"/>
    </row>
    <row r="3624" spans="4:4">
      <c r="D3624" s="130"/>
    </row>
    <row r="3625" spans="4:4">
      <c r="D3625" s="130"/>
    </row>
    <row r="3626" spans="4:4">
      <c r="D3626" s="130"/>
    </row>
    <row r="3627" spans="4:4">
      <c r="D3627" s="130"/>
    </row>
    <row r="3628" spans="4:4">
      <c r="D3628" s="130"/>
    </row>
    <row r="3629" spans="4:4">
      <c r="D3629" s="130"/>
    </row>
    <row r="3630" spans="4:4">
      <c r="D3630" s="130"/>
    </row>
    <row r="3631" spans="4:4">
      <c r="D3631" s="130"/>
    </row>
    <row r="3632" spans="4:4">
      <c r="D3632" s="130"/>
    </row>
    <row r="3633" spans="4:4">
      <c r="D3633" s="130"/>
    </row>
    <row r="3634" spans="4:4">
      <c r="D3634" s="130"/>
    </row>
    <row r="3635" spans="4:4">
      <c r="D3635" s="130"/>
    </row>
    <row r="3636" spans="4:4">
      <c r="D3636" s="130"/>
    </row>
    <row r="3637" spans="4:4">
      <c r="D3637" s="130"/>
    </row>
    <row r="3638" spans="4:4">
      <c r="D3638" s="130"/>
    </row>
    <row r="3639" spans="4:4">
      <c r="D3639" s="130"/>
    </row>
    <row r="3640" spans="4:4">
      <c r="D3640" s="130"/>
    </row>
    <row r="3641" spans="4:4">
      <c r="D3641" s="130"/>
    </row>
    <row r="3642" spans="4:4">
      <c r="D3642" s="130"/>
    </row>
    <row r="3643" spans="4:4">
      <c r="D3643" s="130"/>
    </row>
    <row r="3644" spans="4:4">
      <c r="D3644" s="130"/>
    </row>
    <row r="3645" spans="4:4">
      <c r="D3645" s="130"/>
    </row>
    <row r="3646" spans="4:4">
      <c r="D3646" s="130"/>
    </row>
    <row r="3647" spans="4:4">
      <c r="D3647" s="130"/>
    </row>
    <row r="3648" spans="4:4">
      <c r="D3648" s="130"/>
    </row>
    <row r="3649" spans="4:4">
      <c r="D3649" s="130"/>
    </row>
    <row r="3650" spans="4:4">
      <c r="D3650" s="130"/>
    </row>
    <row r="3651" spans="4:4">
      <c r="D3651" s="130"/>
    </row>
    <row r="3652" spans="4:4">
      <c r="D3652" s="130"/>
    </row>
    <row r="3653" spans="4:4">
      <c r="D3653" s="130"/>
    </row>
    <row r="3654" spans="4:4">
      <c r="D3654" s="130"/>
    </row>
    <row r="3655" spans="4:4">
      <c r="D3655" s="130"/>
    </row>
    <row r="3656" spans="4:4">
      <c r="D3656" s="130"/>
    </row>
    <row r="3657" spans="4:4">
      <c r="D3657" s="130"/>
    </row>
    <row r="3658" spans="4:4">
      <c r="D3658" s="130"/>
    </row>
    <row r="3659" spans="4:4">
      <c r="D3659" s="130"/>
    </row>
    <row r="3660" spans="4:4">
      <c r="D3660" s="130"/>
    </row>
    <row r="3661" spans="4:4">
      <c r="D3661" s="130"/>
    </row>
    <row r="3662" spans="4:4">
      <c r="D3662" s="130"/>
    </row>
    <row r="3663" spans="4:4">
      <c r="D3663" s="130"/>
    </row>
    <row r="3664" spans="4:4">
      <c r="D3664" s="130"/>
    </row>
    <row r="3665" spans="4:4">
      <c r="D3665" s="130"/>
    </row>
    <row r="3666" spans="4:4">
      <c r="D3666" s="130"/>
    </row>
    <row r="3667" spans="4:4">
      <c r="D3667" s="130"/>
    </row>
    <row r="3668" spans="4:4">
      <c r="D3668" s="130"/>
    </row>
    <row r="3669" spans="4:4">
      <c r="D3669" s="130"/>
    </row>
    <row r="3670" spans="4:4">
      <c r="D3670" s="130"/>
    </row>
    <row r="3671" spans="4:4">
      <c r="D3671" s="130"/>
    </row>
    <row r="3672" spans="4:4">
      <c r="D3672" s="130"/>
    </row>
    <row r="3673" spans="4:4">
      <c r="D3673" s="130"/>
    </row>
    <row r="3674" spans="4:4">
      <c r="D3674" s="130"/>
    </row>
    <row r="3675" spans="4:4">
      <c r="D3675" s="130"/>
    </row>
    <row r="3676" spans="4:4">
      <c r="D3676" s="130"/>
    </row>
    <row r="3677" spans="4:4">
      <c r="D3677" s="130"/>
    </row>
    <row r="3678" spans="4:4">
      <c r="D3678" s="130"/>
    </row>
    <row r="3679" spans="4:4">
      <c r="D3679" s="130"/>
    </row>
    <row r="3680" spans="4:4">
      <c r="D3680" s="130"/>
    </row>
    <row r="3681" spans="4:4">
      <c r="D3681" s="130"/>
    </row>
    <row r="3682" spans="4:4">
      <c r="D3682" s="130"/>
    </row>
    <row r="3683" spans="4:4">
      <c r="D3683" s="130"/>
    </row>
    <row r="3684" spans="4:4">
      <c r="D3684" s="130"/>
    </row>
    <row r="3685" spans="4:4">
      <c r="D3685" s="130"/>
    </row>
    <row r="3686" spans="4:4">
      <c r="D3686" s="130"/>
    </row>
    <row r="3687" spans="4:4">
      <c r="D3687" s="130"/>
    </row>
    <row r="3688" spans="4:4">
      <c r="D3688" s="130"/>
    </row>
    <row r="3689" spans="4:4">
      <c r="D3689" s="130"/>
    </row>
    <row r="3690" spans="4:4">
      <c r="D3690" s="130"/>
    </row>
    <row r="3691" spans="4:4">
      <c r="D3691" s="130"/>
    </row>
    <row r="3692" spans="4:4">
      <c r="D3692" s="130"/>
    </row>
    <row r="3693" spans="4:4">
      <c r="D3693" s="130"/>
    </row>
    <row r="3694" spans="4:4">
      <c r="D3694" s="130"/>
    </row>
    <row r="3695" spans="4:4">
      <c r="D3695" s="130"/>
    </row>
    <row r="3696" spans="4:4">
      <c r="D3696" s="130"/>
    </row>
    <row r="3697" spans="4:4">
      <c r="D3697" s="130"/>
    </row>
    <row r="3698" spans="4:4">
      <c r="D3698" s="130"/>
    </row>
    <row r="3699" spans="4:4">
      <c r="D3699" s="130"/>
    </row>
    <row r="3700" spans="4:4">
      <c r="D3700" s="130"/>
    </row>
    <row r="3701" spans="4:4">
      <c r="D3701" s="130"/>
    </row>
    <row r="3702" spans="4:4">
      <c r="D3702" s="130"/>
    </row>
    <row r="3703" spans="4:4">
      <c r="D3703" s="130"/>
    </row>
    <row r="3704" spans="4:4">
      <c r="D3704" s="130"/>
    </row>
    <row r="3705" spans="4:4">
      <c r="D3705" s="130"/>
    </row>
    <row r="3706" spans="4:4">
      <c r="D3706" s="130"/>
    </row>
    <row r="3707" spans="4:4">
      <c r="D3707" s="130"/>
    </row>
    <row r="3708" spans="4:4">
      <c r="D3708" s="130"/>
    </row>
    <row r="3709" spans="4:4">
      <c r="D3709" s="130"/>
    </row>
    <row r="3710" spans="4:4">
      <c r="D3710" s="130"/>
    </row>
    <row r="3711" spans="4:4">
      <c r="D3711" s="130"/>
    </row>
    <row r="3712" spans="4:4">
      <c r="D3712" s="130"/>
    </row>
    <row r="3713" spans="4:4">
      <c r="D3713" s="130"/>
    </row>
    <row r="3714" spans="4:4">
      <c r="D3714" s="130"/>
    </row>
    <row r="3715" spans="4:4">
      <c r="D3715" s="130"/>
    </row>
    <row r="3716" spans="4:4">
      <c r="D3716" s="130"/>
    </row>
    <row r="3717" spans="4:4">
      <c r="D3717" s="130"/>
    </row>
    <row r="3718" spans="4:4">
      <c r="D3718" s="130"/>
    </row>
    <row r="3719" spans="4:4">
      <c r="D3719" s="130"/>
    </row>
    <row r="3720" spans="4:4">
      <c r="D3720" s="130"/>
    </row>
    <row r="3721" spans="4:4">
      <c r="D3721" s="130"/>
    </row>
    <row r="3722" spans="4:4">
      <c r="D3722" s="130"/>
    </row>
    <row r="3723" spans="4:4">
      <c r="D3723" s="130"/>
    </row>
    <row r="3724" spans="4:4">
      <c r="D3724" s="130"/>
    </row>
    <row r="3725" spans="4:4">
      <c r="D3725" s="130"/>
    </row>
    <row r="3726" spans="4:4">
      <c r="D3726" s="130"/>
    </row>
    <row r="3727" spans="4:4">
      <c r="D3727" s="130"/>
    </row>
    <row r="3728" spans="4:4">
      <c r="D3728" s="130"/>
    </row>
    <row r="3729" spans="4:4">
      <c r="D3729" s="130"/>
    </row>
    <row r="3730" spans="4:4">
      <c r="D3730" s="130"/>
    </row>
    <row r="3731" spans="4:4">
      <c r="D3731" s="130"/>
    </row>
    <row r="3732" spans="4:4">
      <c r="D3732" s="130"/>
    </row>
    <row r="3733" spans="4:4">
      <c r="D3733" s="130"/>
    </row>
    <row r="3734" spans="4:4">
      <c r="D3734" s="130"/>
    </row>
    <row r="3735" spans="4:4">
      <c r="D3735" s="130"/>
    </row>
    <row r="3736" spans="4:4">
      <c r="D3736" s="130"/>
    </row>
    <row r="3737" spans="4:4">
      <c r="D3737" s="130"/>
    </row>
    <row r="3738" spans="4:4">
      <c r="D3738" s="130"/>
    </row>
    <row r="3739" spans="4:4">
      <c r="D3739" s="130"/>
    </row>
    <row r="3740" spans="4:4">
      <c r="D3740" s="130"/>
    </row>
    <row r="3741" spans="4:4">
      <c r="D3741" s="130"/>
    </row>
    <row r="3742" spans="4:4">
      <c r="D3742" s="130"/>
    </row>
    <row r="3743" spans="4:4">
      <c r="D3743" s="130"/>
    </row>
    <row r="3744" spans="4:4">
      <c r="D3744" s="130"/>
    </row>
    <row r="3745" spans="4:4">
      <c r="D3745" s="130"/>
    </row>
    <row r="3746" spans="4:4">
      <c r="D3746" s="130"/>
    </row>
    <row r="3747" spans="4:4">
      <c r="D3747" s="130"/>
    </row>
    <row r="3748" spans="4:4">
      <c r="D3748" s="130"/>
    </row>
    <row r="3749" spans="4:4">
      <c r="D3749" s="130"/>
    </row>
    <row r="3750" spans="4:4">
      <c r="D3750" s="130"/>
    </row>
    <row r="3751" spans="4:4">
      <c r="D3751" s="130"/>
    </row>
    <row r="3752" spans="4:4">
      <c r="D3752" s="130"/>
    </row>
    <row r="3753" spans="4:4">
      <c r="D3753" s="130"/>
    </row>
    <row r="3754" spans="4:4">
      <c r="D3754" s="130"/>
    </row>
    <row r="3755" spans="4:4">
      <c r="D3755" s="130"/>
    </row>
    <row r="3756" spans="4:4">
      <c r="D3756" s="130"/>
    </row>
    <row r="3757" spans="4:4">
      <c r="D3757" s="130"/>
    </row>
    <row r="3758" spans="4:4">
      <c r="D3758" s="130"/>
    </row>
    <row r="3759" spans="4:4">
      <c r="D3759" s="130"/>
    </row>
    <row r="3760" spans="4:4">
      <c r="D3760" s="130"/>
    </row>
    <row r="3761" spans="4:4">
      <c r="D3761" s="130"/>
    </row>
    <row r="3762" spans="4:4">
      <c r="D3762" s="130"/>
    </row>
    <row r="3763" spans="4:4">
      <c r="D3763" s="130"/>
    </row>
    <row r="3764" spans="4:4">
      <c r="D3764" s="130"/>
    </row>
    <row r="3765" spans="4:4">
      <c r="D3765" s="130"/>
    </row>
    <row r="3766" spans="4:4">
      <c r="D3766" s="130"/>
    </row>
    <row r="3767" spans="4:4">
      <c r="D3767" s="130"/>
    </row>
    <row r="3768" spans="4:4">
      <c r="D3768" s="130"/>
    </row>
    <row r="3769" spans="4:4">
      <c r="D3769" s="130"/>
    </row>
    <row r="3770" spans="4:4">
      <c r="D3770" s="130"/>
    </row>
    <row r="3771" spans="4:4">
      <c r="D3771" s="130"/>
    </row>
    <row r="3772" spans="4:4">
      <c r="D3772" s="130"/>
    </row>
    <row r="3773" spans="4:4">
      <c r="D3773" s="130"/>
    </row>
    <row r="3774" spans="4:4">
      <c r="D3774" s="130"/>
    </row>
    <row r="3775" spans="4:4">
      <c r="D3775" s="130"/>
    </row>
    <row r="3776" spans="4:4">
      <c r="D3776" s="130"/>
    </row>
    <row r="3777" spans="4:4">
      <c r="D3777" s="130"/>
    </row>
    <row r="3778" spans="4:4">
      <c r="D3778" s="130"/>
    </row>
    <row r="3779" spans="4:4">
      <c r="D3779" s="130"/>
    </row>
    <row r="3780" spans="4:4">
      <c r="D3780" s="130"/>
    </row>
    <row r="3781" spans="4:4">
      <c r="D3781" s="130"/>
    </row>
    <row r="3782" spans="4:4">
      <c r="D3782" s="130"/>
    </row>
    <row r="3783" spans="4:4">
      <c r="D3783" s="130"/>
    </row>
    <row r="3784" spans="4:4">
      <c r="D3784" s="130"/>
    </row>
    <row r="3785" spans="4:4">
      <c r="D3785" s="130"/>
    </row>
    <row r="3786" spans="4:4">
      <c r="D3786" s="130"/>
    </row>
    <row r="3787" spans="4:4">
      <c r="D3787" s="130"/>
    </row>
    <row r="3788" spans="4:4">
      <c r="D3788" s="130"/>
    </row>
    <row r="3789" spans="4:4">
      <c r="D3789" s="130"/>
    </row>
    <row r="3790" spans="4:4">
      <c r="D3790" s="130"/>
    </row>
    <row r="3791" spans="4:4">
      <c r="D3791" s="130"/>
    </row>
    <row r="3792" spans="4:4">
      <c r="D3792" s="130"/>
    </row>
    <row r="3793" spans="4:4">
      <c r="D3793" s="130"/>
    </row>
    <row r="3794" spans="4:4">
      <c r="D3794" s="130"/>
    </row>
    <row r="3795" spans="4:4">
      <c r="D3795" s="130"/>
    </row>
    <row r="3796" spans="4:4">
      <c r="D3796" s="130"/>
    </row>
    <row r="3797" spans="4:4">
      <c r="D3797" s="130"/>
    </row>
    <row r="3798" spans="4:4">
      <c r="D3798" s="130"/>
    </row>
    <row r="3799" spans="4:4">
      <c r="D3799" s="130"/>
    </row>
    <row r="3800" spans="4:4">
      <c r="D3800" s="130"/>
    </row>
    <row r="3801" spans="4:4">
      <c r="D3801" s="130"/>
    </row>
    <row r="3802" spans="4:4">
      <c r="D3802" s="130"/>
    </row>
    <row r="3803" spans="4:4">
      <c r="D3803" s="130"/>
    </row>
    <row r="3804" spans="4:4">
      <c r="D3804" s="130"/>
    </row>
    <row r="3805" spans="4:4">
      <c r="D3805" s="130"/>
    </row>
    <row r="3806" spans="4:4">
      <c r="D3806" s="130"/>
    </row>
    <row r="3807" spans="4:4">
      <c r="D3807" s="130"/>
    </row>
    <row r="3808" spans="4:4">
      <c r="D3808" s="130"/>
    </row>
    <row r="3809" spans="4:4">
      <c r="D3809" s="130"/>
    </row>
    <row r="3810" spans="4:4">
      <c r="D3810" s="130"/>
    </row>
    <row r="3811" spans="4:4">
      <c r="D3811" s="130"/>
    </row>
    <row r="3812" spans="4:4">
      <c r="D3812" s="130"/>
    </row>
    <row r="3813" spans="4:4">
      <c r="D3813" s="130"/>
    </row>
    <row r="3814" spans="4:4">
      <c r="D3814" s="130"/>
    </row>
    <row r="3815" spans="4:4">
      <c r="D3815" s="130"/>
    </row>
    <row r="3816" spans="4:4">
      <c r="D3816" s="130"/>
    </row>
    <row r="3817" spans="4:4">
      <c r="D3817" s="130"/>
    </row>
    <row r="3818" spans="4:4">
      <c r="D3818" s="130"/>
    </row>
    <row r="3819" spans="4:4">
      <c r="D3819" s="130"/>
    </row>
    <row r="3820" spans="4:4">
      <c r="D3820" s="130"/>
    </row>
    <row r="3821" spans="4:4">
      <c r="D3821" s="130"/>
    </row>
    <row r="3822" spans="4:4">
      <c r="D3822" s="130"/>
    </row>
    <row r="3823" spans="4:4">
      <c r="D3823" s="130"/>
    </row>
    <row r="3824" spans="4:4">
      <c r="D3824" s="130"/>
    </row>
    <row r="3825" spans="4:4">
      <c r="D3825" s="130"/>
    </row>
    <row r="3826" spans="4:4">
      <c r="D3826" s="130"/>
    </row>
    <row r="3827" spans="4:4">
      <c r="D3827" s="130"/>
    </row>
    <row r="3828" spans="4:4">
      <c r="D3828" s="130"/>
    </row>
    <row r="3829" spans="4:4">
      <c r="D3829" s="130"/>
    </row>
    <row r="3830" spans="4:4">
      <c r="D3830" s="130"/>
    </row>
    <row r="3831" spans="4:4">
      <c r="D3831" s="130"/>
    </row>
    <row r="3832" spans="4:4">
      <c r="D3832" s="130"/>
    </row>
    <row r="3833" spans="4:4">
      <c r="D3833" s="130"/>
    </row>
    <row r="3834" spans="4:4">
      <c r="D3834" s="130"/>
    </row>
    <row r="3835" spans="4:4">
      <c r="D3835" s="130"/>
    </row>
    <row r="3836" spans="4:4">
      <c r="D3836" s="130"/>
    </row>
    <row r="3837" spans="4:4">
      <c r="D3837" s="130"/>
    </row>
    <row r="3838" spans="4:4">
      <c r="D3838" s="130"/>
    </row>
    <row r="3839" spans="4:4">
      <c r="D3839" s="130"/>
    </row>
    <row r="3840" spans="4:4">
      <c r="D3840" s="130"/>
    </row>
    <row r="3841" spans="4:4">
      <c r="D3841" s="130"/>
    </row>
    <row r="3842" spans="4:4">
      <c r="D3842" s="130"/>
    </row>
    <row r="3843" spans="4:4">
      <c r="D3843" s="130"/>
    </row>
    <row r="3844" spans="4:4">
      <c r="D3844" s="130"/>
    </row>
    <row r="3845" spans="4:4">
      <c r="D3845" s="130"/>
    </row>
    <row r="3846" spans="4:4">
      <c r="D3846" s="130"/>
    </row>
    <row r="3847" spans="4:4">
      <c r="D3847" s="130"/>
    </row>
    <row r="3848" spans="4:4">
      <c r="D3848" s="130"/>
    </row>
    <row r="3849" spans="4:4">
      <c r="D3849" s="130"/>
    </row>
    <row r="3850" spans="4:4">
      <c r="D3850" s="130"/>
    </row>
    <row r="3851" spans="4:4">
      <c r="D3851" s="130"/>
    </row>
    <row r="3852" spans="4:4">
      <c r="D3852" s="130"/>
    </row>
    <row r="3853" spans="4:4">
      <c r="D3853" s="130"/>
    </row>
    <row r="3854" spans="4:4">
      <c r="D3854" s="130"/>
    </row>
    <row r="3855" spans="4:4">
      <c r="D3855" s="130"/>
    </row>
    <row r="3856" spans="4:4">
      <c r="D3856" s="130"/>
    </row>
    <row r="3857" spans="4:4">
      <c r="D3857" s="130"/>
    </row>
    <row r="3858" spans="4:4">
      <c r="D3858" s="130"/>
    </row>
    <row r="3859" spans="4:4">
      <c r="D3859" s="130"/>
    </row>
    <row r="3860" spans="4:4">
      <c r="D3860" s="130"/>
    </row>
    <row r="3861" spans="4:4">
      <c r="D3861" s="130"/>
    </row>
    <row r="3862" spans="4:4">
      <c r="D3862" s="130"/>
    </row>
    <row r="3863" spans="4:4">
      <c r="D3863" s="130"/>
    </row>
    <row r="3864" spans="4:4">
      <c r="D3864" s="130"/>
    </row>
    <row r="3865" spans="4:4">
      <c r="D3865" s="130"/>
    </row>
    <row r="3866" spans="4:4">
      <c r="D3866" s="130"/>
    </row>
    <row r="3867" spans="4:4">
      <c r="D3867" s="130"/>
    </row>
    <row r="3868" spans="4:4">
      <c r="D3868" s="130"/>
    </row>
    <row r="3869" spans="4:4">
      <c r="D3869" s="130"/>
    </row>
    <row r="3870" spans="4:4">
      <c r="D3870" s="130"/>
    </row>
    <row r="3871" spans="4:4">
      <c r="D3871" s="130"/>
    </row>
    <row r="3872" spans="4:4">
      <c r="D3872" s="130"/>
    </row>
    <row r="3873" spans="4:4">
      <c r="D3873" s="130"/>
    </row>
    <row r="3874" spans="4:4">
      <c r="D3874" s="130"/>
    </row>
    <row r="3875" spans="4:4">
      <c r="D3875" s="130"/>
    </row>
    <row r="3876" spans="4:4">
      <c r="D3876" s="130"/>
    </row>
    <row r="3877" spans="4:4">
      <c r="D3877" s="130"/>
    </row>
    <row r="3878" spans="4:4">
      <c r="D3878" s="130"/>
    </row>
    <row r="3879" spans="4:4">
      <c r="D3879" s="130"/>
    </row>
    <row r="3880" spans="4:4">
      <c r="D3880" s="130"/>
    </row>
    <row r="3881" spans="4:4">
      <c r="D3881" s="130"/>
    </row>
    <row r="3882" spans="4:4">
      <c r="D3882" s="130"/>
    </row>
    <row r="3883" spans="4:4">
      <c r="D3883" s="130"/>
    </row>
    <row r="3884" spans="4:4">
      <c r="D3884" s="130"/>
    </row>
    <row r="3885" spans="4:4">
      <c r="D3885" s="130"/>
    </row>
    <row r="3886" spans="4:4">
      <c r="D3886" s="130"/>
    </row>
    <row r="3887" spans="4:4">
      <c r="D3887" s="130"/>
    </row>
    <row r="3888" spans="4:4">
      <c r="D3888" s="130"/>
    </row>
    <row r="3889" spans="4:4">
      <c r="D3889" s="130"/>
    </row>
    <row r="3890" spans="4:4">
      <c r="D3890" s="130"/>
    </row>
    <row r="3891" spans="4:4">
      <c r="D3891" s="130"/>
    </row>
    <row r="3892" spans="4:4">
      <c r="D3892" s="130"/>
    </row>
    <row r="3893" spans="4:4">
      <c r="D3893" s="130"/>
    </row>
    <row r="3894" spans="4:4">
      <c r="D3894" s="130"/>
    </row>
    <row r="3895" spans="4:4">
      <c r="D3895" s="130"/>
    </row>
    <row r="3896" spans="4:4">
      <c r="D3896" s="130"/>
    </row>
    <row r="3897" spans="4:4">
      <c r="D3897" s="130"/>
    </row>
    <row r="3898" spans="4:4">
      <c r="D3898" s="130"/>
    </row>
    <row r="3899" spans="4:4">
      <c r="D3899" s="130"/>
    </row>
    <row r="3900" spans="4:4">
      <c r="D3900" s="130"/>
    </row>
    <row r="3901" spans="4:4">
      <c r="D3901" s="130"/>
    </row>
    <row r="3902" spans="4:4">
      <c r="D3902" s="130"/>
    </row>
    <row r="3903" spans="4:4">
      <c r="D3903" s="130"/>
    </row>
    <row r="3904" spans="4:4">
      <c r="D3904" s="130"/>
    </row>
    <row r="3905" spans="4:4">
      <c r="D3905" s="130"/>
    </row>
    <row r="3906" spans="4:4">
      <c r="D3906" s="130"/>
    </row>
    <row r="3907" spans="4:4">
      <c r="D3907" s="130"/>
    </row>
    <row r="3908" spans="4:4">
      <c r="D3908" s="130"/>
    </row>
    <row r="3909" spans="4:4">
      <c r="D3909" s="130"/>
    </row>
    <row r="3910" spans="4:4">
      <c r="D3910" s="130"/>
    </row>
    <row r="3911" spans="4:4">
      <c r="D3911" s="130"/>
    </row>
    <row r="3912" spans="4:4">
      <c r="D3912" s="130"/>
    </row>
    <row r="3913" spans="4:4">
      <c r="D3913" s="130"/>
    </row>
    <row r="3914" spans="4:4">
      <c r="D3914" s="130"/>
    </row>
    <row r="3915" spans="4:4">
      <c r="D3915" s="130"/>
    </row>
    <row r="3916" spans="4:4">
      <c r="D3916" s="130"/>
    </row>
    <row r="3917" spans="4:4">
      <c r="D3917" s="130"/>
    </row>
    <row r="3918" spans="4:4">
      <c r="D3918" s="130"/>
    </row>
    <row r="3919" spans="4:4">
      <c r="D3919" s="130"/>
    </row>
    <row r="3920" spans="4:4">
      <c r="D3920" s="130"/>
    </row>
    <row r="3921" spans="4:4">
      <c r="D3921" s="130"/>
    </row>
    <row r="3922" spans="4:4">
      <c r="D3922" s="130"/>
    </row>
    <row r="3923" spans="4:4">
      <c r="D3923" s="130"/>
    </row>
    <row r="3924" spans="4:4">
      <c r="D3924" s="130"/>
    </row>
    <row r="3925" spans="4:4">
      <c r="D3925" s="130"/>
    </row>
    <row r="3926" spans="4:4">
      <c r="D3926" s="130"/>
    </row>
    <row r="3927" spans="4:4">
      <c r="D3927" s="130"/>
    </row>
    <row r="3928" spans="4:4">
      <c r="D3928" s="130"/>
    </row>
    <row r="3929" spans="4:4">
      <c r="D3929" s="130"/>
    </row>
    <row r="3930" spans="4:4">
      <c r="D3930" s="130"/>
    </row>
    <row r="3931" spans="4:4">
      <c r="D3931" s="130"/>
    </row>
    <row r="3932" spans="4:4">
      <c r="D3932" s="130"/>
    </row>
    <row r="3933" spans="4:4">
      <c r="D3933" s="130"/>
    </row>
    <row r="3934" spans="4:4">
      <c r="D3934" s="130"/>
    </row>
    <row r="3935" spans="4:4">
      <c r="D3935" s="130"/>
    </row>
    <row r="3936" spans="4:4">
      <c r="D3936" s="130"/>
    </row>
    <row r="3937" spans="4:4">
      <c r="D3937" s="130"/>
    </row>
    <row r="3938" spans="4:4">
      <c r="D3938" s="130"/>
    </row>
    <row r="3939" spans="4:4">
      <c r="D3939" s="130"/>
    </row>
    <row r="3940" spans="4:4">
      <c r="D3940" s="130"/>
    </row>
    <row r="3941" spans="4:4">
      <c r="D3941" s="130"/>
    </row>
    <row r="3942" spans="4:4">
      <c r="D3942" s="130"/>
    </row>
    <row r="3943" spans="4:4">
      <c r="D3943" s="130"/>
    </row>
    <row r="3944" spans="4:4">
      <c r="D3944" s="130"/>
    </row>
    <row r="3945" spans="4:4">
      <c r="D3945" s="130"/>
    </row>
    <row r="3946" spans="4:4">
      <c r="D3946" s="130"/>
    </row>
    <row r="3947" spans="4:4">
      <c r="D3947" s="130"/>
    </row>
    <row r="3948" spans="4:4">
      <c r="D3948" s="130"/>
    </row>
    <row r="3949" spans="4:4">
      <c r="D3949" s="130"/>
    </row>
    <row r="3950" spans="4:4">
      <c r="D3950" s="130"/>
    </row>
    <row r="3951" spans="4:4">
      <c r="D3951" s="130"/>
    </row>
    <row r="3952" spans="4:4">
      <c r="D3952" s="130"/>
    </row>
    <row r="3953" spans="4:4">
      <c r="D3953" s="130"/>
    </row>
    <row r="3954" spans="4:4">
      <c r="D3954" s="130"/>
    </row>
    <row r="3955" spans="4:4">
      <c r="D3955" s="130"/>
    </row>
    <row r="3956" spans="4:4">
      <c r="D3956" s="130"/>
    </row>
    <row r="3957" spans="4:4">
      <c r="D3957" s="130"/>
    </row>
    <row r="3958" spans="4:4">
      <c r="D3958" s="130"/>
    </row>
    <row r="3959" spans="4:4">
      <c r="D3959" s="130"/>
    </row>
    <row r="3960" spans="4:4">
      <c r="D3960" s="130"/>
    </row>
    <row r="3961" spans="4:4">
      <c r="D3961" s="130"/>
    </row>
    <row r="3962" spans="4:4">
      <c r="D3962" s="130"/>
    </row>
    <row r="3963" spans="4:4">
      <c r="D3963" s="130"/>
    </row>
    <row r="3964" spans="4:4">
      <c r="D3964" s="130"/>
    </row>
    <row r="3965" spans="4:4">
      <c r="D3965" s="130"/>
    </row>
    <row r="3966" spans="4:4">
      <c r="D3966" s="130"/>
    </row>
    <row r="3967" spans="4:4">
      <c r="D3967" s="130"/>
    </row>
    <row r="3968" spans="4:4">
      <c r="D3968" s="130"/>
    </row>
    <row r="3969" spans="4:4">
      <c r="D3969" s="130"/>
    </row>
    <row r="3970" spans="4:4">
      <c r="D3970" s="130"/>
    </row>
    <row r="3971" spans="4:4">
      <c r="D3971" s="130"/>
    </row>
    <row r="3972" spans="4:4">
      <c r="D3972" s="130"/>
    </row>
    <row r="3973" spans="4:4">
      <c r="D3973" s="130"/>
    </row>
    <row r="3974" spans="4:4">
      <c r="D3974" s="130"/>
    </row>
    <row r="3975" spans="4:4">
      <c r="D3975" s="130"/>
    </row>
    <row r="3976" spans="4:4">
      <c r="D3976" s="130"/>
    </row>
    <row r="3977" spans="4:4">
      <c r="D3977" s="130"/>
    </row>
    <row r="3978" spans="4:4">
      <c r="D3978" s="130"/>
    </row>
    <row r="3979" spans="4:4">
      <c r="D3979" s="130"/>
    </row>
    <row r="3980" spans="4:4">
      <c r="D3980" s="130"/>
    </row>
    <row r="3981" spans="4:4">
      <c r="D3981" s="130"/>
    </row>
    <row r="3982" spans="4:4">
      <c r="D3982" s="130"/>
    </row>
    <row r="3983" spans="4:4">
      <c r="D3983" s="130"/>
    </row>
    <row r="3984" spans="4:4">
      <c r="D3984" s="130"/>
    </row>
    <row r="3985" spans="4:4">
      <c r="D3985" s="130"/>
    </row>
    <row r="3986" spans="4:4">
      <c r="D3986" s="130"/>
    </row>
    <row r="3987" spans="4:4">
      <c r="D3987" s="130"/>
    </row>
    <row r="3988" spans="4:4">
      <c r="D3988" s="130"/>
    </row>
    <row r="3989" spans="4:4">
      <c r="D3989" s="130"/>
    </row>
    <row r="3990" spans="4:4">
      <c r="D3990" s="130"/>
    </row>
    <row r="3991" spans="4:4">
      <c r="D3991" s="130"/>
    </row>
    <row r="3992" spans="4:4">
      <c r="D3992" s="130"/>
    </row>
    <row r="3993" spans="4:4">
      <c r="D3993" s="130"/>
    </row>
    <row r="3994" spans="4:4">
      <c r="D3994" s="130"/>
    </row>
    <row r="3995" spans="4:4">
      <c r="D3995" s="130"/>
    </row>
    <row r="3996" spans="4:4">
      <c r="D3996" s="130"/>
    </row>
    <row r="3997" spans="4:4">
      <c r="D3997" s="130"/>
    </row>
    <row r="3998" spans="4:4">
      <c r="D3998" s="130"/>
    </row>
    <row r="3999" spans="4:4">
      <c r="D3999" s="130"/>
    </row>
    <row r="4000" spans="4:4">
      <c r="D4000" s="130"/>
    </row>
    <row r="4001" spans="4:4">
      <c r="D4001" s="130"/>
    </row>
    <row r="4002" spans="4:4">
      <c r="D4002" s="130"/>
    </row>
    <row r="4003" spans="4:4">
      <c r="D4003" s="130"/>
    </row>
    <row r="4004" spans="4:4">
      <c r="D4004" s="130"/>
    </row>
    <row r="4005" spans="4:4">
      <c r="D4005" s="130"/>
    </row>
    <row r="4006" spans="4:4">
      <c r="D4006" s="130"/>
    </row>
    <row r="4007" spans="4:4">
      <c r="D4007" s="130"/>
    </row>
    <row r="4008" spans="4:4">
      <c r="D4008" s="130"/>
    </row>
    <row r="4009" spans="4:4">
      <c r="D4009" s="130"/>
    </row>
    <row r="4010" spans="4:4">
      <c r="D4010" s="130"/>
    </row>
    <row r="4011" spans="4:4">
      <c r="D4011" s="130"/>
    </row>
    <row r="4012" spans="4:4">
      <c r="D4012" s="130"/>
    </row>
    <row r="4013" spans="4:4">
      <c r="D4013" s="130"/>
    </row>
    <row r="4014" spans="4:4">
      <c r="D4014" s="130"/>
    </row>
    <row r="4015" spans="4:4">
      <c r="D4015" s="130"/>
    </row>
    <row r="4016" spans="4:4">
      <c r="D4016" s="130"/>
    </row>
    <row r="4017" spans="4:4">
      <c r="D4017" s="130"/>
    </row>
    <row r="4018" spans="4:4">
      <c r="D4018" s="130"/>
    </row>
    <row r="4019" spans="4:4">
      <c r="D4019" s="130"/>
    </row>
    <row r="4020" spans="4:4">
      <c r="D4020" s="130"/>
    </row>
    <row r="4021" spans="4:4">
      <c r="D4021" s="130"/>
    </row>
    <row r="4022" spans="4:4">
      <c r="D4022" s="130"/>
    </row>
    <row r="4023" spans="4:4">
      <c r="D4023" s="130"/>
    </row>
    <row r="4024" spans="4:4">
      <c r="D4024" s="130"/>
    </row>
    <row r="4025" spans="4:4">
      <c r="D4025" s="130"/>
    </row>
    <row r="4026" spans="4:4">
      <c r="D4026" s="130"/>
    </row>
    <row r="4027" spans="4:4">
      <c r="D4027" s="130"/>
    </row>
    <row r="4028" spans="4:4">
      <c r="D4028" s="130"/>
    </row>
    <row r="4029" spans="4:4">
      <c r="D4029" s="130"/>
    </row>
    <row r="4030" spans="4:4">
      <c r="D4030" s="130"/>
    </row>
    <row r="4031" spans="4:4">
      <c r="D4031" s="130"/>
    </row>
    <row r="4032" spans="4:4">
      <c r="D4032" s="130"/>
    </row>
    <row r="4033" spans="4:4">
      <c r="D4033" s="130"/>
    </row>
    <row r="4034" spans="4:4">
      <c r="D4034" s="130"/>
    </row>
    <row r="4035" spans="4:4">
      <c r="D4035" s="130"/>
    </row>
    <row r="4036" spans="4:4">
      <c r="D4036" s="130"/>
    </row>
    <row r="4037" spans="4:4">
      <c r="D4037" s="130"/>
    </row>
    <row r="4038" spans="4:4">
      <c r="D4038" s="130"/>
    </row>
    <row r="4039" spans="4:4">
      <c r="D4039" s="130"/>
    </row>
    <row r="4040" spans="4:4">
      <c r="D4040" s="130"/>
    </row>
    <row r="4041" spans="4:4">
      <c r="D4041" s="130"/>
    </row>
    <row r="4042" spans="4:4">
      <c r="D4042" s="130"/>
    </row>
    <row r="4043" spans="4:4">
      <c r="D4043" s="130"/>
    </row>
    <row r="4044" spans="4:4">
      <c r="D4044" s="130"/>
    </row>
    <row r="4045" spans="4:4">
      <c r="D4045" s="130"/>
    </row>
    <row r="4046" spans="4:4">
      <c r="D4046" s="130"/>
    </row>
    <row r="4047" spans="4:4">
      <c r="D4047" s="130"/>
    </row>
    <row r="4048" spans="4:4">
      <c r="D4048" s="130"/>
    </row>
    <row r="4049" spans="4:4">
      <c r="D4049" s="130"/>
    </row>
    <row r="4050" spans="4:4">
      <c r="D4050" s="130"/>
    </row>
    <row r="4051" spans="4:4">
      <c r="D4051" s="130"/>
    </row>
    <row r="4052" spans="4:4">
      <c r="D4052" s="130"/>
    </row>
    <row r="4053" spans="4:4">
      <c r="D4053" s="130"/>
    </row>
    <row r="4054" spans="4:4">
      <c r="D4054" s="130"/>
    </row>
    <row r="4055" spans="4:4">
      <c r="D4055" s="130"/>
    </row>
    <row r="4056" spans="4:4">
      <c r="D4056" s="130"/>
    </row>
    <row r="4057" spans="4:4">
      <c r="D4057" s="130"/>
    </row>
    <row r="4058" spans="4:4">
      <c r="D4058" s="130"/>
    </row>
    <row r="4059" spans="4:4">
      <c r="D4059" s="130"/>
    </row>
    <row r="4060" spans="4:4">
      <c r="D4060" s="130"/>
    </row>
    <row r="4061" spans="4:4">
      <c r="D4061" s="130"/>
    </row>
    <row r="4062" spans="4:4">
      <c r="D4062" s="130"/>
    </row>
    <row r="4063" spans="4:4">
      <c r="D4063" s="130"/>
    </row>
    <row r="4064" spans="4:4">
      <c r="D4064" s="130"/>
    </row>
    <row r="4065" spans="4:4">
      <c r="D4065" s="130"/>
    </row>
    <row r="4066" spans="4:4">
      <c r="D4066" s="130"/>
    </row>
    <row r="4067" spans="4:4">
      <c r="D4067" s="130"/>
    </row>
    <row r="4068" spans="4:4">
      <c r="D4068" s="130"/>
    </row>
    <row r="4069" spans="4:4">
      <c r="D4069" s="130"/>
    </row>
    <row r="4070" spans="4:4">
      <c r="D4070" s="130"/>
    </row>
    <row r="4071" spans="4:4">
      <c r="D4071" s="130"/>
    </row>
    <row r="4072" spans="4:4">
      <c r="D4072" s="130"/>
    </row>
    <row r="4073" spans="4:4">
      <c r="D4073" s="130"/>
    </row>
    <row r="4074" spans="4:4">
      <c r="D4074" s="130"/>
    </row>
    <row r="4075" spans="4:4">
      <c r="D4075" s="130"/>
    </row>
    <row r="4076" spans="4:4">
      <c r="D4076" s="130"/>
    </row>
    <row r="4077" spans="4:4">
      <c r="D4077" s="130"/>
    </row>
    <row r="4078" spans="4:4">
      <c r="D4078" s="130"/>
    </row>
    <row r="4079" spans="4:4">
      <c r="D4079" s="130"/>
    </row>
    <row r="4080" spans="4:4">
      <c r="D4080" s="130"/>
    </row>
    <row r="4081" spans="4:4">
      <c r="D4081" s="130"/>
    </row>
    <row r="4082" spans="4:4">
      <c r="D4082" s="130"/>
    </row>
    <row r="4083" spans="4:4">
      <c r="D4083" s="130"/>
    </row>
    <row r="4084" spans="4:4">
      <c r="D4084" s="130"/>
    </row>
    <row r="4085" spans="4:4">
      <c r="D4085" s="130"/>
    </row>
    <row r="4086" spans="4:4">
      <c r="D4086" s="130"/>
    </row>
    <row r="4087" spans="4:4">
      <c r="D4087" s="130"/>
    </row>
    <row r="4088" spans="4:4">
      <c r="D4088" s="130"/>
    </row>
    <row r="4089" spans="4:4">
      <c r="D4089" s="130"/>
    </row>
    <row r="4090" spans="4:4">
      <c r="D4090" s="130"/>
    </row>
    <row r="4091" spans="4:4">
      <c r="D4091" s="130"/>
    </row>
    <row r="4092" spans="4:4">
      <c r="D4092" s="130"/>
    </row>
    <row r="4093" spans="4:4">
      <c r="D4093" s="130"/>
    </row>
    <row r="4094" spans="4:4">
      <c r="D4094" s="130"/>
    </row>
    <row r="4095" spans="4:4">
      <c r="D4095" s="130"/>
    </row>
    <row r="4096" spans="4:4">
      <c r="D4096" s="130"/>
    </row>
    <row r="4097" spans="4:4">
      <c r="D4097" s="130"/>
    </row>
    <row r="4098" spans="4:4">
      <c r="D4098" s="130"/>
    </row>
    <row r="4099" spans="4:4">
      <c r="D4099" s="130"/>
    </row>
    <row r="4100" spans="4:4">
      <c r="D4100" s="130"/>
    </row>
    <row r="4101" spans="4:4">
      <c r="D4101" s="130"/>
    </row>
    <row r="4102" spans="4:4">
      <c r="D4102" s="130"/>
    </row>
    <row r="4103" spans="4:4">
      <c r="D4103" s="130"/>
    </row>
    <row r="4104" spans="4:4">
      <c r="D4104" s="130"/>
    </row>
    <row r="4105" spans="4:4">
      <c r="D4105" s="130"/>
    </row>
    <row r="4106" spans="4:4">
      <c r="D4106" s="130"/>
    </row>
    <row r="4107" spans="4:4">
      <c r="D4107" s="130"/>
    </row>
    <row r="4108" spans="4:4">
      <c r="D4108" s="130"/>
    </row>
    <row r="4109" spans="4:4">
      <c r="D4109" s="130"/>
    </row>
    <row r="4110" spans="4:4">
      <c r="D4110" s="130"/>
    </row>
    <row r="4111" spans="4:4">
      <c r="D4111" s="130"/>
    </row>
    <row r="4112" spans="4:4">
      <c r="D4112" s="130"/>
    </row>
    <row r="4113" spans="4:4">
      <c r="D4113" s="130"/>
    </row>
    <row r="4114" spans="4:4">
      <c r="D4114" s="130"/>
    </row>
    <row r="4115" spans="4:4">
      <c r="D4115" s="130"/>
    </row>
    <row r="4116" spans="4:4">
      <c r="D4116" s="130"/>
    </row>
    <row r="4117" spans="4:4">
      <c r="D4117" s="130"/>
    </row>
    <row r="4118" spans="4:4">
      <c r="D4118" s="130"/>
    </row>
    <row r="4119" spans="4:4">
      <c r="D4119" s="130"/>
    </row>
    <row r="4120" spans="4:4">
      <c r="D4120" s="130"/>
    </row>
    <row r="4121" spans="4:4">
      <c r="D4121" s="130"/>
    </row>
    <row r="4122" spans="4:4">
      <c r="D4122" s="130"/>
    </row>
    <row r="4123" spans="4:4">
      <c r="D4123" s="130"/>
    </row>
    <row r="4124" spans="4:4">
      <c r="D4124" s="130"/>
    </row>
    <row r="4125" spans="4:4">
      <c r="D4125" s="130"/>
    </row>
    <row r="4126" spans="4:4">
      <c r="D4126" s="130"/>
    </row>
    <row r="4127" spans="4:4">
      <c r="D4127" s="130"/>
    </row>
    <row r="4128" spans="4:4">
      <c r="D4128" s="130"/>
    </row>
    <row r="4129" spans="4:4">
      <c r="D4129" s="130"/>
    </row>
    <row r="4130" spans="4:4">
      <c r="D4130" s="130"/>
    </row>
    <row r="4131" spans="4:4">
      <c r="D4131" s="130"/>
    </row>
    <row r="4132" spans="4:4">
      <c r="D4132" s="130"/>
    </row>
    <row r="4133" spans="4:4">
      <c r="D4133" s="130"/>
    </row>
    <row r="4134" spans="4:4">
      <c r="D4134" s="130"/>
    </row>
    <row r="4135" spans="4:4">
      <c r="D4135" s="130"/>
    </row>
    <row r="4136" spans="4:4">
      <c r="D4136" s="130"/>
    </row>
    <row r="4137" spans="4:4">
      <c r="D4137" s="130"/>
    </row>
    <row r="4138" spans="4:4">
      <c r="D4138" s="130"/>
    </row>
    <row r="4139" spans="4:4">
      <c r="D4139" s="130"/>
    </row>
    <row r="4140" spans="4:4">
      <c r="D4140" s="130"/>
    </row>
    <row r="4141" spans="4:4">
      <c r="D4141" s="130"/>
    </row>
    <row r="4142" spans="4:4">
      <c r="D4142" s="130"/>
    </row>
    <row r="4143" spans="4:4">
      <c r="D4143" s="130"/>
    </row>
    <row r="4144" spans="4:4">
      <c r="D4144" s="130"/>
    </row>
    <row r="4145" spans="4:4">
      <c r="D4145" s="130"/>
    </row>
    <row r="4146" spans="4:4">
      <c r="D4146" s="130"/>
    </row>
    <row r="4147" spans="4:4">
      <c r="D4147" s="130"/>
    </row>
    <row r="4148" spans="4:4">
      <c r="D4148" s="130"/>
    </row>
    <row r="4149" spans="4:4">
      <c r="D4149" s="130"/>
    </row>
    <row r="4150" spans="4:4">
      <c r="D4150" s="130"/>
    </row>
    <row r="4151" spans="4:4">
      <c r="D4151" s="130"/>
    </row>
    <row r="4152" spans="4:4">
      <c r="D4152" s="130"/>
    </row>
    <row r="4153" spans="4:4">
      <c r="D4153" s="130"/>
    </row>
    <row r="4154" spans="4:4">
      <c r="D4154" s="130"/>
    </row>
    <row r="4155" spans="4:4">
      <c r="D4155" s="130"/>
    </row>
    <row r="4156" spans="4:4">
      <c r="D4156" s="130"/>
    </row>
    <row r="4157" spans="4:4">
      <c r="D4157" s="130"/>
    </row>
    <row r="4158" spans="4:4">
      <c r="D4158" s="130"/>
    </row>
    <row r="4159" spans="4:4">
      <c r="D4159" s="130"/>
    </row>
    <row r="4160" spans="4:4">
      <c r="D4160" s="130"/>
    </row>
    <row r="4161" spans="4:4">
      <c r="D4161" s="130"/>
    </row>
    <row r="4162" spans="4:4">
      <c r="D4162" s="130"/>
    </row>
    <row r="4163" spans="4:4">
      <c r="D4163" s="130"/>
    </row>
    <row r="4164" spans="4:4">
      <c r="D4164" s="130"/>
    </row>
    <row r="4165" spans="4:4">
      <c r="D4165" s="130"/>
    </row>
    <row r="4166" spans="4:4">
      <c r="D4166" s="130"/>
    </row>
    <row r="4167" spans="4:4">
      <c r="D4167" s="130"/>
    </row>
    <row r="4168" spans="4:4">
      <c r="D4168" s="130"/>
    </row>
    <row r="4169" spans="4:4">
      <c r="D4169" s="130"/>
    </row>
    <row r="4170" spans="4:4">
      <c r="D4170" s="130"/>
    </row>
    <row r="4171" spans="4:4">
      <c r="D4171" s="130"/>
    </row>
    <row r="4172" spans="4:4">
      <c r="D4172" s="130"/>
    </row>
    <row r="4173" spans="4:4">
      <c r="D4173" s="130"/>
    </row>
    <row r="4174" spans="4:4">
      <c r="D4174" s="130"/>
    </row>
    <row r="4175" spans="4:4">
      <c r="D4175" s="130"/>
    </row>
    <row r="4176" spans="4:4">
      <c r="D4176" s="130"/>
    </row>
    <row r="4177" spans="4:4">
      <c r="D4177" s="130"/>
    </row>
    <row r="4178" spans="4:4">
      <c r="D4178" s="130"/>
    </row>
    <row r="4179" spans="4:4">
      <c r="D4179" s="130"/>
    </row>
    <row r="4180" spans="4:4">
      <c r="D4180" s="130"/>
    </row>
    <row r="4181" spans="4:4">
      <c r="D4181" s="130"/>
    </row>
    <row r="4182" spans="4:4">
      <c r="D4182" s="130"/>
    </row>
    <row r="4183" spans="4:4">
      <c r="D4183" s="130"/>
    </row>
    <row r="4184" spans="4:4">
      <c r="D4184" s="130"/>
    </row>
    <row r="4185" spans="4:4">
      <c r="D4185" s="130"/>
    </row>
    <row r="4186" spans="4:4">
      <c r="D4186" s="130"/>
    </row>
    <row r="4187" spans="4:4">
      <c r="D4187" s="130"/>
    </row>
    <row r="4188" spans="4:4">
      <c r="D4188" s="130"/>
    </row>
    <row r="4189" spans="4:4">
      <c r="D4189" s="130"/>
    </row>
    <row r="4190" spans="4:4">
      <c r="D4190" s="130"/>
    </row>
    <row r="4191" spans="4:4">
      <c r="D4191" s="130"/>
    </row>
    <row r="4192" spans="4:4">
      <c r="D4192" s="130"/>
    </row>
    <row r="4193" spans="4:4">
      <c r="D4193" s="130"/>
    </row>
    <row r="4194" spans="4:4">
      <c r="D4194" s="130"/>
    </row>
    <row r="4195" spans="4:4">
      <c r="D4195" s="130"/>
    </row>
    <row r="4196" spans="4:4">
      <c r="D4196" s="130"/>
    </row>
    <row r="4197" spans="4:4">
      <c r="D4197" s="130"/>
    </row>
    <row r="4198" spans="4:4">
      <c r="D4198" s="130"/>
    </row>
    <row r="4199" spans="4:4">
      <c r="D4199" s="130"/>
    </row>
    <row r="4200" spans="4:4">
      <c r="D4200" s="130"/>
    </row>
    <row r="4201" spans="4:4">
      <c r="D4201" s="130"/>
    </row>
    <row r="4202" spans="4:4">
      <c r="D4202" s="130"/>
    </row>
    <row r="4203" spans="4:4">
      <c r="D4203" s="130"/>
    </row>
    <row r="4204" spans="4:4">
      <c r="D4204" s="130"/>
    </row>
    <row r="4205" spans="4:4">
      <c r="D4205" s="130"/>
    </row>
    <row r="4206" spans="4:4">
      <c r="D4206" s="130"/>
    </row>
    <row r="4207" spans="4:4">
      <c r="D4207" s="130"/>
    </row>
    <row r="4208" spans="4:4">
      <c r="D4208" s="130"/>
    </row>
    <row r="4209" spans="4:4">
      <c r="D4209" s="130"/>
    </row>
    <row r="4210" spans="4:4">
      <c r="D4210" s="130"/>
    </row>
    <row r="4211" spans="4:4">
      <c r="D4211" s="130"/>
    </row>
    <row r="4212" spans="4:4">
      <c r="D4212" s="130"/>
    </row>
    <row r="4213" spans="4:4">
      <c r="D4213" s="130"/>
    </row>
    <row r="4214" spans="4:4">
      <c r="D4214" s="130"/>
    </row>
    <row r="4215" spans="4:4">
      <c r="D4215" s="130"/>
    </row>
    <row r="4216" spans="4:4">
      <c r="D4216" s="130"/>
    </row>
    <row r="4217" spans="4:4">
      <c r="D4217" s="130"/>
    </row>
    <row r="4218" spans="4:4">
      <c r="D4218" s="130"/>
    </row>
    <row r="4219" spans="4:4">
      <c r="D4219" s="130"/>
    </row>
    <row r="4220" spans="4:4">
      <c r="D4220" s="130"/>
    </row>
    <row r="4221" spans="4:4">
      <c r="D4221" s="130"/>
    </row>
    <row r="4222" spans="4:4">
      <c r="D4222" s="130"/>
    </row>
    <row r="4223" spans="4:4">
      <c r="D4223" s="130"/>
    </row>
    <row r="4224" spans="4:4">
      <c r="D4224" s="130"/>
    </row>
    <row r="4225" spans="4:4">
      <c r="D4225" s="130"/>
    </row>
    <row r="4226" spans="4:4">
      <c r="D4226" s="130"/>
    </row>
    <row r="4227" spans="4:4">
      <c r="D4227" s="130"/>
    </row>
    <row r="4228" spans="4:4">
      <c r="D4228" s="130"/>
    </row>
    <row r="4229" spans="4:4">
      <c r="D4229" s="130"/>
    </row>
    <row r="4230" spans="4:4">
      <c r="D4230" s="130"/>
    </row>
    <row r="4231" spans="4:4">
      <c r="D4231" s="130"/>
    </row>
    <row r="4232" spans="4:4">
      <c r="D4232" s="130"/>
    </row>
    <row r="4233" spans="4:4">
      <c r="D4233" s="130"/>
    </row>
    <row r="4234" spans="4:4">
      <c r="D4234" s="130"/>
    </row>
    <row r="4235" spans="4:4">
      <c r="D4235" s="130"/>
    </row>
    <row r="4236" spans="4:4">
      <c r="D4236" s="130"/>
    </row>
    <row r="4237" spans="4:4">
      <c r="D4237" s="130"/>
    </row>
    <row r="4238" spans="4:4">
      <c r="D4238" s="130"/>
    </row>
    <row r="4239" spans="4:4">
      <c r="D4239" s="130"/>
    </row>
    <row r="4240" spans="4:4">
      <c r="D4240" s="130"/>
    </row>
    <row r="4241" spans="4:4">
      <c r="D4241" s="130"/>
    </row>
    <row r="4242" spans="4:4">
      <c r="D4242" s="130"/>
    </row>
    <row r="4243" spans="4:4">
      <c r="D4243" s="130"/>
    </row>
    <row r="4244" spans="4:4">
      <c r="D4244" s="130"/>
    </row>
    <row r="4245" spans="4:4">
      <c r="D4245" s="130"/>
    </row>
    <row r="4246" spans="4:4">
      <c r="D4246" s="130"/>
    </row>
    <row r="4247" spans="4:4">
      <c r="D4247" s="130"/>
    </row>
    <row r="4248" spans="4:4">
      <c r="D4248" s="130"/>
    </row>
    <row r="4249" spans="4:4">
      <c r="D4249" s="130"/>
    </row>
    <row r="4250" spans="4:4">
      <c r="D4250" s="130"/>
    </row>
    <row r="4251" spans="4:4">
      <c r="D4251" s="130"/>
    </row>
    <row r="4252" spans="4:4">
      <c r="D4252" s="130"/>
    </row>
    <row r="4253" spans="4:4">
      <c r="D4253" s="130"/>
    </row>
    <row r="4254" spans="4:4">
      <c r="D4254" s="130"/>
    </row>
    <row r="4255" spans="4:4">
      <c r="D4255" s="130"/>
    </row>
    <row r="4256" spans="4:4">
      <c r="D4256" s="130"/>
    </row>
    <row r="4257" spans="4:4">
      <c r="D4257" s="130"/>
    </row>
    <row r="4258" spans="4:4">
      <c r="D4258" s="130"/>
    </row>
    <row r="4259" spans="4:4">
      <c r="D4259" s="130"/>
    </row>
    <row r="4260" spans="4:4">
      <c r="D4260" s="130"/>
    </row>
    <row r="4261" spans="4:4">
      <c r="D4261" s="130"/>
    </row>
    <row r="4262" spans="4:4">
      <c r="D4262" s="130"/>
    </row>
    <row r="4263" spans="4:4">
      <c r="D4263" s="130"/>
    </row>
    <row r="4264" spans="4:4">
      <c r="D4264" s="130"/>
    </row>
    <row r="4265" spans="4:4">
      <c r="D4265" s="130"/>
    </row>
    <row r="4266" spans="4:4">
      <c r="D4266" s="130"/>
    </row>
    <row r="4267" spans="4:4">
      <c r="D4267" s="130"/>
    </row>
    <row r="4268" spans="4:4">
      <c r="D4268" s="130"/>
    </row>
    <row r="4269" spans="4:4">
      <c r="D4269" s="130"/>
    </row>
    <row r="4270" spans="4:4">
      <c r="D4270" s="130"/>
    </row>
    <row r="4271" spans="4:4">
      <c r="D4271" s="130"/>
    </row>
    <row r="4272" spans="4:4">
      <c r="D4272" s="130"/>
    </row>
    <row r="4273" spans="4:4">
      <c r="D4273" s="130"/>
    </row>
    <row r="4274" spans="4:4">
      <c r="D4274" s="130"/>
    </row>
    <row r="4275" spans="4:4">
      <c r="D4275" s="130"/>
    </row>
    <row r="4276" spans="4:4">
      <c r="D4276" s="130"/>
    </row>
    <row r="4277" spans="4:4">
      <c r="D4277" s="130"/>
    </row>
    <row r="4278" spans="4:4">
      <c r="D4278" s="130"/>
    </row>
    <row r="4279" spans="4:4">
      <c r="D4279" s="130"/>
    </row>
    <row r="4280" spans="4:4">
      <c r="D4280" s="130"/>
    </row>
    <row r="4281" spans="4:4">
      <c r="D4281" s="130"/>
    </row>
    <row r="4282" spans="4:4">
      <c r="D4282" s="130"/>
    </row>
    <row r="4283" spans="4:4">
      <c r="D4283" s="130"/>
    </row>
    <row r="4284" spans="4:4">
      <c r="D4284" s="130"/>
    </row>
    <row r="4285" spans="4:4">
      <c r="D4285" s="130"/>
    </row>
    <row r="4286" spans="4:4">
      <c r="D4286" s="130"/>
    </row>
    <row r="4287" spans="4:4">
      <c r="D4287" s="130"/>
    </row>
    <row r="4288" spans="4:4">
      <c r="D4288" s="130"/>
    </row>
    <row r="4289" spans="4:4">
      <c r="D4289" s="130"/>
    </row>
    <row r="4290" spans="4:4">
      <c r="D4290" s="130"/>
    </row>
    <row r="4291" spans="4:4">
      <c r="D4291" s="130"/>
    </row>
    <row r="4292" spans="4:4">
      <c r="D4292" s="130"/>
    </row>
    <row r="4293" spans="4:4">
      <c r="D4293" s="130"/>
    </row>
    <row r="4294" spans="4:4">
      <c r="D4294" s="130"/>
    </row>
    <row r="4295" spans="4:4">
      <c r="D4295" s="130"/>
    </row>
    <row r="4296" spans="4:4">
      <c r="D4296" s="130"/>
    </row>
    <row r="4297" spans="4:4">
      <c r="D4297" s="130"/>
    </row>
    <row r="4298" spans="4:4">
      <c r="D4298" s="130"/>
    </row>
    <row r="4299" spans="4:4">
      <c r="D4299" s="130"/>
    </row>
    <row r="4300" spans="4:4">
      <c r="D4300" s="130"/>
    </row>
    <row r="4301" spans="4:4">
      <c r="D4301" s="130"/>
    </row>
    <row r="4302" spans="4:4">
      <c r="D4302" s="130"/>
    </row>
    <row r="4303" spans="4:4">
      <c r="D4303" s="130"/>
    </row>
    <row r="4304" spans="4:4">
      <c r="D4304" s="130"/>
    </row>
    <row r="4305" spans="4:4">
      <c r="D4305" s="130"/>
    </row>
    <row r="4306" spans="4:4">
      <c r="D4306" s="130"/>
    </row>
    <row r="4307" spans="4:4">
      <c r="D4307" s="130"/>
    </row>
    <row r="4308" spans="4:4">
      <c r="D4308" s="130"/>
    </row>
    <row r="4309" spans="4:4">
      <c r="D4309" s="130"/>
    </row>
    <row r="4310" spans="4:4">
      <c r="D4310" s="130"/>
    </row>
    <row r="4311" spans="4:4">
      <c r="D4311" s="130"/>
    </row>
    <row r="4312" spans="4:4">
      <c r="D4312" s="130"/>
    </row>
    <row r="4313" spans="4:4">
      <c r="D4313" s="130"/>
    </row>
    <row r="4314" spans="4:4">
      <c r="D4314" s="130"/>
    </row>
    <row r="4315" spans="4:4">
      <c r="D4315" s="130"/>
    </row>
    <row r="4316" spans="4:4">
      <c r="D4316" s="130"/>
    </row>
    <row r="4317" spans="4:4">
      <c r="D4317" s="130"/>
    </row>
    <row r="4318" spans="4:4">
      <c r="D4318" s="130"/>
    </row>
    <row r="4319" spans="4:4">
      <c r="D4319" s="130"/>
    </row>
    <row r="4320" spans="4:4">
      <c r="D4320" s="130"/>
    </row>
    <row r="4321" spans="4:4">
      <c r="D4321" s="130"/>
    </row>
    <row r="4322" spans="4:4">
      <c r="D4322" s="130"/>
    </row>
    <row r="4323" spans="4:4">
      <c r="D4323" s="130"/>
    </row>
    <row r="4324" spans="4:4">
      <c r="D4324" s="130"/>
    </row>
    <row r="4325" spans="4:4">
      <c r="D4325" s="130"/>
    </row>
    <row r="4326" spans="4:4">
      <c r="D4326" s="130"/>
    </row>
    <row r="4327" spans="4:4">
      <c r="D4327" s="130"/>
    </row>
    <row r="4328" spans="4:4">
      <c r="D4328" s="130"/>
    </row>
    <row r="4329" spans="4:4">
      <c r="D4329" s="130"/>
    </row>
    <row r="4330" spans="4:4">
      <c r="D4330" s="130"/>
    </row>
    <row r="4331" spans="4:4">
      <c r="D4331" s="130"/>
    </row>
    <row r="4332" spans="4:4">
      <c r="D4332" s="130"/>
    </row>
    <row r="4333" spans="4:4">
      <c r="D4333" s="130"/>
    </row>
    <row r="4334" spans="4:4">
      <c r="D4334" s="130"/>
    </row>
    <row r="4335" spans="4:4">
      <c r="D4335" s="130"/>
    </row>
    <row r="4336" spans="4:4">
      <c r="D4336" s="130"/>
    </row>
    <row r="4337" spans="4:4">
      <c r="D4337" s="130"/>
    </row>
    <row r="4338" spans="4:4">
      <c r="D4338" s="130"/>
    </row>
    <row r="4339" spans="4:4">
      <c r="D4339" s="130"/>
    </row>
    <row r="4340" spans="4:4">
      <c r="D4340" s="130"/>
    </row>
    <row r="4341" spans="4:4">
      <c r="D4341" s="130"/>
    </row>
    <row r="4342" spans="4:4">
      <c r="D4342" s="130"/>
    </row>
    <row r="4343" spans="4:4">
      <c r="D4343" s="130"/>
    </row>
    <row r="4344" spans="4:4">
      <c r="D4344" s="130"/>
    </row>
    <row r="4345" spans="4:4">
      <c r="D4345" s="130"/>
    </row>
    <row r="4346" spans="4:4">
      <c r="D4346" s="130"/>
    </row>
    <row r="4347" spans="4:4">
      <c r="D4347" s="130"/>
    </row>
    <row r="4348" spans="4:4">
      <c r="D4348" s="130"/>
    </row>
    <row r="4349" spans="4:4">
      <c r="D4349" s="130"/>
    </row>
    <row r="4350" spans="4:4">
      <c r="D4350" s="130"/>
    </row>
    <row r="4351" spans="4:4">
      <c r="D4351" s="130"/>
    </row>
    <row r="4352" spans="4:4">
      <c r="D4352" s="130"/>
    </row>
    <row r="4353" spans="4:4">
      <c r="D4353" s="130"/>
    </row>
    <row r="4354" spans="4:4">
      <c r="D4354" s="130"/>
    </row>
    <row r="4355" spans="4:4">
      <c r="D4355" s="130"/>
    </row>
    <row r="4356" spans="4:4">
      <c r="D4356" s="130"/>
    </row>
    <row r="4357" spans="4:4">
      <c r="D4357" s="130"/>
    </row>
    <row r="4358" spans="4:4">
      <c r="D4358" s="130"/>
    </row>
    <row r="4359" spans="4:4">
      <c r="D4359" s="130"/>
    </row>
    <row r="4360" spans="4:4">
      <c r="D4360" s="130"/>
    </row>
    <row r="4361" spans="4:4">
      <c r="D4361" s="130"/>
    </row>
    <row r="4362" spans="4:4">
      <c r="D4362" s="130"/>
    </row>
    <row r="4363" spans="4:4">
      <c r="D4363" s="130"/>
    </row>
    <row r="4364" spans="4:4">
      <c r="D4364" s="130"/>
    </row>
    <row r="4365" spans="4:4">
      <c r="D4365" s="130"/>
    </row>
    <row r="4366" spans="4:4">
      <c r="D4366" s="130"/>
    </row>
    <row r="4367" spans="4:4">
      <c r="D4367" s="130"/>
    </row>
    <row r="4368" spans="4:4">
      <c r="D4368" s="130"/>
    </row>
    <row r="4369" spans="4:4">
      <c r="D4369" s="130"/>
    </row>
    <row r="4370" spans="4:4">
      <c r="D4370" s="130"/>
    </row>
    <row r="4371" spans="4:4">
      <c r="D4371" s="130"/>
    </row>
    <row r="4372" spans="4:4">
      <c r="D4372" s="130"/>
    </row>
    <row r="4373" spans="4:4">
      <c r="D4373" s="130"/>
    </row>
    <row r="4374" spans="4:4">
      <c r="D4374" s="130"/>
    </row>
    <row r="4375" spans="4:4">
      <c r="D4375" s="130"/>
    </row>
    <row r="4376" spans="4:4">
      <c r="D4376" s="130"/>
    </row>
    <row r="4377" spans="4:4">
      <c r="D4377" s="130"/>
    </row>
    <row r="4378" spans="4:4">
      <c r="D4378" s="130"/>
    </row>
    <row r="4379" spans="4:4">
      <c r="D4379" s="130"/>
    </row>
    <row r="4380" spans="4:4">
      <c r="D4380" s="130"/>
    </row>
    <row r="4381" spans="4:4">
      <c r="D4381" s="130"/>
    </row>
    <row r="4382" spans="4:4">
      <c r="D4382" s="130"/>
    </row>
    <row r="4383" spans="4:4">
      <c r="D4383" s="130"/>
    </row>
    <row r="4384" spans="4:4">
      <c r="D4384" s="130"/>
    </row>
    <row r="4385" spans="4:4">
      <c r="D4385" s="130"/>
    </row>
    <row r="4386" spans="4:4">
      <c r="D4386" s="130"/>
    </row>
    <row r="4387" spans="4:4">
      <c r="D4387" s="130"/>
    </row>
    <row r="4388" spans="4:4">
      <c r="D4388" s="130"/>
    </row>
    <row r="4389" spans="4:4">
      <c r="D4389" s="130"/>
    </row>
    <row r="4390" spans="4:4">
      <c r="D4390" s="130"/>
    </row>
    <row r="4391" spans="4:4">
      <c r="D4391" s="130"/>
    </row>
    <row r="4392" spans="4:4">
      <c r="D4392" s="130"/>
    </row>
    <row r="4393" spans="4:4">
      <c r="D4393" s="130"/>
    </row>
    <row r="4394" spans="4:4">
      <c r="D4394" s="130"/>
    </row>
    <row r="4395" spans="4:4">
      <c r="D4395" s="130"/>
    </row>
    <row r="4396" spans="4:4">
      <c r="D4396" s="130"/>
    </row>
    <row r="4397" spans="4:4">
      <c r="D4397" s="130"/>
    </row>
    <row r="4398" spans="4:4">
      <c r="D4398" s="130"/>
    </row>
    <row r="4399" spans="4:4">
      <c r="D4399" s="130"/>
    </row>
    <row r="4400" spans="4:4">
      <c r="D4400" s="130"/>
    </row>
    <row r="4401" spans="4:4">
      <c r="D4401" s="130"/>
    </row>
    <row r="4402" spans="4:4">
      <c r="D4402" s="130"/>
    </row>
    <row r="4403" spans="4:4">
      <c r="D4403" s="130"/>
    </row>
    <row r="4404" spans="4:4">
      <c r="D4404" s="130"/>
    </row>
    <row r="4405" spans="4:4">
      <c r="D4405" s="130"/>
    </row>
    <row r="4406" spans="4:4">
      <c r="D4406" s="130"/>
    </row>
    <row r="4407" spans="4:4">
      <c r="D4407" s="130"/>
    </row>
    <row r="4408" spans="4:4">
      <c r="D4408" s="130"/>
    </row>
    <row r="4409" spans="4:4">
      <c r="D4409" s="130"/>
    </row>
    <row r="4410" spans="4:4">
      <c r="D4410" s="130"/>
    </row>
    <row r="4411" spans="4:4">
      <c r="D4411" s="130"/>
    </row>
    <row r="4412" spans="4:4">
      <c r="D4412" s="130"/>
    </row>
    <row r="4413" spans="4:4">
      <c r="D4413" s="130"/>
    </row>
    <row r="4414" spans="4:4">
      <c r="D4414" s="130"/>
    </row>
    <row r="4415" spans="4:4">
      <c r="D4415" s="130"/>
    </row>
    <row r="4416" spans="4:4">
      <c r="D4416" s="130"/>
    </row>
    <row r="4417" spans="4:4">
      <c r="D4417" s="130"/>
    </row>
    <row r="4418" spans="4:4">
      <c r="D4418" s="130"/>
    </row>
    <row r="4419" spans="4:4">
      <c r="D4419" s="130"/>
    </row>
    <row r="4420" spans="4:4">
      <c r="D4420" s="130"/>
    </row>
    <row r="4421" spans="4:4">
      <c r="D4421" s="130"/>
    </row>
    <row r="4422" spans="4:4">
      <c r="D4422" s="130"/>
    </row>
    <row r="4423" spans="4:4">
      <c r="D4423" s="130"/>
    </row>
    <row r="4424" spans="4:4">
      <c r="D4424" s="130"/>
    </row>
    <row r="4425" spans="4:4">
      <c r="D4425" s="130"/>
    </row>
    <row r="4426" spans="4:4">
      <c r="D4426" s="130"/>
    </row>
    <row r="4427" spans="4:4">
      <c r="D4427" s="130"/>
    </row>
    <row r="4428" spans="4:4">
      <c r="D4428" s="130"/>
    </row>
    <row r="4429" spans="4:4">
      <c r="D4429" s="130"/>
    </row>
    <row r="4430" spans="4:4">
      <c r="D4430" s="130"/>
    </row>
    <row r="4431" spans="4:4">
      <c r="D4431" s="130"/>
    </row>
    <row r="4432" spans="4:4">
      <c r="D4432" s="130"/>
    </row>
    <row r="4433" spans="4:4">
      <c r="D4433" s="130"/>
    </row>
    <row r="4434" spans="4:4">
      <c r="D4434" s="130"/>
    </row>
    <row r="4435" spans="4:4">
      <c r="D4435" s="130"/>
    </row>
    <row r="4436" spans="4:4">
      <c r="D4436" s="130"/>
    </row>
    <row r="4437" spans="4:4">
      <c r="D4437" s="130"/>
    </row>
    <row r="4438" spans="4:4">
      <c r="D4438" s="130"/>
    </row>
    <row r="4439" spans="4:4">
      <c r="D4439" s="130"/>
    </row>
    <row r="4440" spans="4:4">
      <c r="D4440" s="130"/>
    </row>
    <row r="4441" spans="4:4">
      <c r="D4441" s="130"/>
    </row>
    <row r="4442" spans="4:4">
      <c r="D4442" s="130"/>
    </row>
    <row r="4443" spans="4:4">
      <c r="D4443" s="130"/>
    </row>
    <row r="4444" spans="4:4">
      <c r="D4444" s="130"/>
    </row>
    <row r="4445" spans="4:4">
      <c r="D4445" s="130"/>
    </row>
    <row r="4446" spans="4:4">
      <c r="D4446" s="130"/>
    </row>
    <row r="4447" spans="4:4">
      <c r="D4447" s="130"/>
    </row>
    <row r="4448" spans="4:4">
      <c r="D4448" s="130"/>
    </row>
    <row r="4449" spans="4:4">
      <c r="D4449" s="130"/>
    </row>
    <row r="4450" spans="4:4">
      <c r="D4450" s="130"/>
    </row>
    <row r="4451" spans="4:4">
      <c r="D4451" s="130"/>
    </row>
    <row r="4452" spans="4:4">
      <c r="D4452" s="130"/>
    </row>
    <row r="4453" spans="4:4">
      <c r="D4453" s="130"/>
    </row>
    <row r="4454" spans="4:4">
      <c r="D4454" s="130"/>
    </row>
    <row r="4455" spans="4:4">
      <c r="D4455" s="130"/>
    </row>
    <row r="4456" spans="4:4">
      <c r="D4456" s="130"/>
    </row>
    <row r="4457" spans="4:4">
      <c r="D4457" s="130"/>
    </row>
    <row r="4458" spans="4:4">
      <c r="D4458" s="130"/>
    </row>
    <row r="4459" spans="4:4">
      <c r="D4459" s="130"/>
    </row>
    <row r="4460" spans="4:4">
      <c r="D4460" s="130"/>
    </row>
    <row r="4461" spans="4:4">
      <c r="D4461" s="130"/>
    </row>
    <row r="4462" spans="4:4">
      <c r="D4462" s="130"/>
    </row>
    <row r="4463" spans="4:4">
      <c r="D4463" s="130"/>
    </row>
    <row r="4464" spans="4:4">
      <c r="D4464" s="130"/>
    </row>
    <row r="4465" spans="4:4">
      <c r="D4465" s="130"/>
    </row>
    <row r="4466" spans="4:4">
      <c r="D4466" s="130"/>
    </row>
    <row r="4467" spans="4:4">
      <c r="D4467" s="130"/>
    </row>
    <row r="4468" spans="4:4">
      <c r="D4468" s="130"/>
    </row>
    <row r="4469" spans="4:4">
      <c r="D4469" s="130"/>
    </row>
    <row r="4470" spans="4:4">
      <c r="D4470" s="130"/>
    </row>
    <row r="4471" spans="4:4">
      <c r="D4471" s="130"/>
    </row>
    <row r="4472" spans="4:4">
      <c r="D4472" s="130"/>
    </row>
    <row r="4473" spans="4:4">
      <c r="D4473" s="130"/>
    </row>
    <row r="4474" spans="4:4">
      <c r="D4474" s="130"/>
    </row>
    <row r="4475" spans="4:4">
      <c r="D4475" s="130"/>
    </row>
    <row r="4476" spans="4:4">
      <c r="D4476" s="130"/>
    </row>
    <row r="4477" spans="4:4">
      <c r="D4477" s="130"/>
    </row>
    <row r="4478" spans="4:4">
      <c r="D4478" s="130"/>
    </row>
    <row r="4479" spans="4:4">
      <c r="D4479" s="130"/>
    </row>
    <row r="4480" spans="4:4">
      <c r="D4480" s="130"/>
    </row>
    <row r="4481" spans="4:4">
      <c r="D4481" s="130"/>
    </row>
    <row r="4482" spans="4:4">
      <c r="D4482" s="130"/>
    </row>
    <row r="4483" spans="4:4">
      <c r="D4483" s="130"/>
    </row>
    <row r="4484" spans="4:4">
      <c r="D4484" s="130"/>
    </row>
    <row r="4485" spans="4:4">
      <c r="D4485" s="130"/>
    </row>
    <row r="4486" spans="4:4">
      <c r="D4486" s="130"/>
    </row>
    <row r="4487" spans="4:4">
      <c r="D4487" s="130"/>
    </row>
    <row r="4488" spans="4:4">
      <c r="D4488" s="130"/>
    </row>
    <row r="4489" spans="4:4">
      <c r="D4489" s="130"/>
    </row>
    <row r="4490" spans="4:4">
      <c r="D4490" s="130"/>
    </row>
    <row r="4491" spans="4:4">
      <c r="D4491" s="130"/>
    </row>
    <row r="4492" spans="4:4">
      <c r="D4492" s="130"/>
    </row>
    <row r="4493" spans="4:4">
      <c r="D4493" s="130"/>
    </row>
    <row r="4494" spans="4:4">
      <c r="D4494" s="130"/>
    </row>
    <row r="4495" spans="4:4">
      <c r="D4495" s="130"/>
    </row>
    <row r="4496" spans="4:4">
      <c r="D4496" s="130"/>
    </row>
    <row r="4497" spans="4:4">
      <c r="D4497" s="130"/>
    </row>
    <row r="4498" spans="4:4">
      <c r="D4498" s="130"/>
    </row>
    <row r="4499" spans="4:4">
      <c r="D4499" s="130"/>
    </row>
    <row r="4500" spans="4:4">
      <c r="D4500" s="130"/>
    </row>
    <row r="4501" spans="4:4">
      <c r="D4501" s="130"/>
    </row>
    <row r="4502" spans="4:4">
      <c r="D4502" s="130"/>
    </row>
    <row r="4503" spans="4:4">
      <c r="D4503" s="130"/>
    </row>
    <row r="4504" spans="4:4">
      <c r="D4504" s="130"/>
    </row>
    <row r="4505" spans="4:4">
      <c r="D4505" s="130"/>
    </row>
    <row r="4506" spans="4:4">
      <c r="D4506" s="130"/>
    </row>
    <row r="4507" spans="4:4">
      <c r="D4507" s="130"/>
    </row>
    <row r="4508" spans="4:4">
      <c r="D4508" s="130"/>
    </row>
    <row r="4509" spans="4:4">
      <c r="D4509" s="130"/>
    </row>
    <row r="4510" spans="4:4">
      <c r="D4510" s="130"/>
    </row>
    <row r="4511" spans="4:4">
      <c r="D4511" s="130"/>
    </row>
    <row r="4512" spans="4:4">
      <c r="D4512" s="130"/>
    </row>
    <row r="4513" spans="4:4">
      <c r="D4513" s="130"/>
    </row>
    <row r="4514" spans="4:4">
      <c r="D4514" s="130"/>
    </row>
    <row r="4515" spans="4:4">
      <c r="D4515" s="130"/>
    </row>
    <row r="4516" spans="4:4">
      <c r="D4516" s="130"/>
    </row>
    <row r="4517" spans="4:4">
      <c r="D4517" s="130"/>
    </row>
    <row r="4518" spans="4:4">
      <c r="D4518" s="130"/>
    </row>
    <row r="4519" spans="4:4">
      <c r="D4519" s="130"/>
    </row>
    <row r="4520" spans="4:4">
      <c r="D4520" s="130"/>
    </row>
    <row r="4521" spans="4:4">
      <c r="D4521" s="130"/>
    </row>
    <row r="4522" spans="4:4">
      <c r="D4522" s="130"/>
    </row>
    <row r="4523" spans="4:4">
      <c r="D4523" s="130"/>
    </row>
    <row r="4524" spans="4:4">
      <c r="D4524" s="130"/>
    </row>
    <row r="4525" spans="4:4">
      <c r="D4525" s="130"/>
    </row>
    <row r="4526" spans="4:4">
      <c r="D4526" s="130"/>
    </row>
    <row r="4527" spans="4:4">
      <c r="D4527" s="130"/>
    </row>
    <row r="4528" spans="4:4">
      <c r="D4528" s="130"/>
    </row>
    <row r="4529" spans="4:4">
      <c r="D4529" s="130"/>
    </row>
    <row r="4530" spans="4:4">
      <c r="D4530" s="130"/>
    </row>
    <row r="4531" spans="4:4">
      <c r="D4531" s="130"/>
    </row>
    <row r="4532" spans="4:4">
      <c r="D4532" s="130"/>
    </row>
    <row r="4533" spans="4:4">
      <c r="D4533" s="130"/>
    </row>
    <row r="4534" spans="4:4">
      <c r="D4534" s="130"/>
    </row>
    <row r="4535" spans="4:4">
      <c r="D4535" s="130"/>
    </row>
    <row r="4536" spans="4:4">
      <c r="D4536" s="130"/>
    </row>
    <row r="4537" spans="4:4">
      <c r="D4537" s="130"/>
    </row>
    <row r="4538" spans="4:4">
      <c r="D4538" s="130"/>
    </row>
    <row r="4539" spans="4:4">
      <c r="D4539" s="130"/>
    </row>
    <row r="4540" spans="4:4">
      <c r="D4540" s="130"/>
    </row>
    <row r="4541" spans="4:4">
      <c r="D4541" s="130"/>
    </row>
    <row r="4542" spans="4:4">
      <c r="D4542" s="130"/>
    </row>
    <row r="4543" spans="4:4">
      <c r="D4543" s="130"/>
    </row>
    <row r="4544" spans="4:4">
      <c r="D4544" s="130"/>
    </row>
    <row r="4545" spans="4:4">
      <c r="D4545" s="130"/>
    </row>
    <row r="4546" spans="4:4">
      <c r="D4546" s="130"/>
    </row>
    <row r="4547" spans="4:4">
      <c r="D4547" s="130"/>
    </row>
    <row r="4548" spans="4:4">
      <c r="D4548" s="130"/>
    </row>
    <row r="4549" spans="4:4">
      <c r="D4549" s="130"/>
    </row>
    <row r="4550" spans="4:4">
      <c r="D4550" s="130"/>
    </row>
    <row r="4551" spans="4:4">
      <c r="D4551" s="130"/>
    </row>
    <row r="4552" spans="4:4">
      <c r="D4552" s="130"/>
    </row>
    <row r="4553" spans="4:4">
      <c r="D4553" s="130"/>
    </row>
    <row r="4554" spans="4:4">
      <c r="D4554" s="130"/>
    </row>
    <row r="4555" spans="4:4">
      <c r="D4555" s="130"/>
    </row>
    <row r="4556" spans="4:4">
      <c r="D4556" s="130"/>
    </row>
    <row r="4557" spans="4:4">
      <c r="D4557" s="130"/>
    </row>
    <row r="4558" spans="4:4">
      <c r="D4558" s="130"/>
    </row>
    <row r="4559" spans="4:4">
      <c r="D4559" s="130"/>
    </row>
    <row r="4560" spans="4:4">
      <c r="D4560" s="130"/>
    </row>
    <row r="4561" spans="4:4">
      <c r="D4561" s="130"/>
    </row>
    <row r="4562" spans="4:4">
      <c r="D4562" s="130"/>
    </row>
    <row r="4563" spans="4:4">
      <c r="D4563" s="130"/>
    </row>
    <row r="4564" spans="4:4">
      <c r="D4564" s="130"/>
    </row>
    <row r="4565" spans="4:4">
      <c r="D4565" s="130"/>
    </row>
    <row r="4566" spans="4:4">
      <c r="D4566" s="130"/>
    </row>
    <row r="4567" spans="4:4">
      <c r="D4567" s="130"/>
    </row>
    <row r="4568" spans="4:4">
      <c r="D4568" s="130"/>
    </row>
    <row r="4569" spans="4:4">
      <c r="D4569" s="130"/>
    </row>
    <row r="4570" spans="4:4">
      <c r="D4570" s="130"/>
    </row>
    <row r="4571" spans="4:4">
      <c r="D4571" s="130"/>
    </row>
    <row r="4572" spans="4:4">
      <c r="D4572" s="130"/>
    </row>
    <row r="4573" spans="4:4">
      <c r="D4573" s="130"/>
    </row>
    <row r="4574" spans="4:4">
      <c r="D4574" s="130"/>
    </row>
    <row r="4575" spans="4:4">
      <c r="D4575" s="130"/>
    </row>
    <row r="4576" spans="4:4">
      <c r="D4576" s="130"/>
    </row>
    <row r="4577" spans="4:4">
      <c r="D4577" s="130"/>
    </row>
    <row r="4578" spans="4:4">
      <c r="D4578" s="130"/>
    </row>
    <row r="4579" spans="4:4">
      <c r="D4579" s="130"/>
    </row>
    <row r="4580" spans="4:4">
      <c r="D4580" s="130"/>
    </row>
    <row r="4581" spans="4:4">
      <c r="D4581" s="130"/>
    </row>
    <row r="4582" spans="4:4">
      <c r="D4582" s="130"/>
    </row>
    <row r="4583" spans="4:4">
      <c r="D4583" s="130"/>
    </row>
    <row r="4584" spans="4:4">
      <c r="D4584" s="130"/>
    </row>
    <row r="4585" spans="4:4">
      <c r="D4585" s="130"/>
    </row>
    <row r="4586" spans="4:4">
      <c r="D4586" s="130"/>
    </row>
    <row r="4587" spans="4:4">
      <c r="D4587" s="130"/>
    </row>
    <row r="4588" spans="4:4">
      <c r="D4588" s="130"/>
    </row>
    <row r="4589" spans="4:4">
      <c r="D4589" s="130"/>
    </row>
    <row r="4590" spans="4:4">
      <c r="D4590" s="130"/>
    </row>
    <row r="4591" spans="4:4">
      <c r="D4591" s="130"/>
    </row>
    <row r="4592" spans="4:4">
      <c r="D4592" s="130"/>
    </row>
    <row r="4593" spans="4:4">
      <c r="D4593" s="130"/>
    </row>
    <row r="4594" spans="4:4">
      <c r="D4594" s="130"/>
    </row>
    <row r="4595" spans="4:4">
      <c r="D4595" s="130"/>
    </row>
    <row r="4596" spans="4:4">
      <c r="D4596" s="130"/>
    </row>
    <row r="4597" spans="4:4">
      <c r="D4597" s="130"/>
    </row>
    <row r="4598" spans="4:4">
      <c r="D4598" s="130"/>
    </row>
    <row r="4599" spans="4:4">
      <c r="D4599" s="130"/>
    </row>
    <row r="4600" spans="4:4">
      <c r="D4600" s="130"/>
    </row>
    <row r="4601" spans="4:4">
      <c r="D4601" s="130"/>
    </row>
    <row r="4602" spans="4:4">
      <c r="D4602" s="130"/>
    </row>
    <row r="4603" spans="4:4">
      <c r="D4603" s="130"/>
    </row>
    <row r="4604" spans="4:4">
      <c r="D4604" s="130"/>
    </row>
    <row r="4605" spans="4:4">
      <c r="D4605" s="130"/>
    </row>
    <row r="4606" spans="4:4">
      <c r="D4606" s="130"/>
    </row>
    <row r="4607" spans="4:4">
      <c r="D4607" s="130"/>
    </row>
    <row r="4608" spans="4:4">
      <c r="D4608" s="130"/>
    </row>
    <row r="4609" spans="4:4">
      <c r="D4609" s="130"/>
    </row>
    <row r="4610" spans="4:4">
      <c r="D4610" s="130"/>
    </row>
    <row r="4611" spans="4:4">
      <c r="D4611" s="130"/>
    </row>
    <row r="4612" spans="4:4">
      <c r="D4612" s="130"/>
    </row>
    <row r="4613" spans="4:4">
      <c r="D4613" s="130"/>
    </row>
    <row r="4614" spans="4:4">
      <c r="D4614" s="130"/>
    </row>
    <row r="4615" spans="4:4">
      <c r="D4615" s="130"/>
    </row>
    <row r="4616" spans="4:4">
      <c r="D4616" s="130"/>
    </row>
    <row r="4617" spans="4:4">
      <c r="D4617" s="130"/>
    </row>
    <row r="4618" spans="4:4">
      <c r="D4618" s="130"/>
    </row>
    <row r="4619" spans="4:4">
      <c r="D4619" s="130"/>
    </row>
    <row r="4620" spans="4:4">
      <c r="D4620" s="130"/>
    </row>
    <row r="4621" spans="4:4">
      <c r="D4621" s="130"/>
    </row>
    <row r="4622" spans="4:4">
      <c r="D4622" s="130"/>
    </row>
    <row r="4623" spans="4:4">
      <c r="D4623" s="130"/>
    </row>
    <row r="4624" spans="4:4">
      <c r="D4624" s="130"/>
    </row>
    <row r="4625" spans="4:4">
      <c r="D4625" s="130"/>
    </row>
    <row r="4626" spans="4:4">
      <c r="D4626" s="130"/>
    </row>
    <row r="4627" spans="4:4">
      <c r="D4627" s="130"/>
    </row>
    <row r="4628" spans="4:4">
      <c r="D4628" s="130"/>
    </row>
    <row r="4629" spans="4:4">
      <c r="D4629" s="130"/>
    </row>
    <row r="4630" spans="4:4">
      <c r="D4630" s="130"/>
    </row>
    <row r="4631" spans="4:4">
      <c r="D4631" s="130"/>
    </row>
    <row r="4632" spans="4:4">
      <c r="D4632" s="130"/>
    </row>
    <row r="4633" spans="4:4">
      <c r="D4633" s="130"/>
    </row>
    <row r="4634" spans="4:4">
      <c r="D4634" s="130"/>
    </row>
    <row r="4635" spans="4:4">
      <c r="D4635" s="130"/>
    </row>
    <row r="4636" spans="4:4">
      <c r="D4636" s="130"/>
    </row>
    <row r="4637" spans="4:4">
      <c r="D4637" s="130"/>
    </row>
    <row r="4638" spans="4:4">
      <c r="D4638" s="130"/>
    </row>
    <row r="4639" spans="4:4">
      <c r="D4639" s="130"/>
    </row>
    <row r="4640" spans="4:4">
      <c r="D4640" s="130"/>
    </row>
    <row r="4641" spans="4:4">
      <c r="D4641" s="130"/>
    </row>
    <row r="4642" spans="4:4">
      <c r="D4642" s="130"/>
    </row>
    <row r="4643" spans="4:4">
      <c r="D4643" s="130"/>
    </row>
    <row r="4644" spans="4:4">
      <c r="D4644" s="130"/>
    </row>
    <row r="4645" spans="4:4">
      <c r="D4645" s="130"/>
    </row>
    <row r="4646" spans="4:4">
      <c r="D4646" s="130"/>
    </row>
    <row r="4647" spans="4:4">
      <c r="D4647" s="130"/>
    </row>
    <row r="4648" spans="4:4">
      <c r="D4648" s="130"/>
    </row>
    <row r="4649" spans="4:4">
      <c r="D4649" s="130"/>
    </row>
    <row r="4650" spans="4:4">
      <c r="D4650" s="130"/>
    </row>
    <row r="4651" spans="4:4">
      <c r="D4651" s="130"/>
    </row>
    <row r="4652" spans="4:4">
      <c r="D4652" s="130"/>
    </row>
    <row r="4653" spans="4:4">
      <c r="D4653" s="130"/>
    </row>
    <row r="4654" spans="4:4">
      <c r="D4654" s="130"/>
    </row>
    <row r="4655" spans="4:4">
      <c r="D4655" s="130"/>
    </row>
    <row r="4656" spans="4:4">
      <c r="D4656" s="130"/>
    </row>
    <row r="4657" spans="4:4">
      <c r="D4657" s="130"/>
    </row>
    <row r="4658" spans="4:4">
      <c r="D4658" s="130"/>
    </row>
    <row r="4659" spans="4:4">
      <c r="D4659" s="130"/>
    </row>
    <row r="4660" spans="4:4">
      <c r="D4660" s="130"/>
    </row>
    <row r="4661" spans="4:4">
      <c r="D4661" s="130"/>
    </row>
    <row r="4662" spans="4:4">
      <c r="D4662" s="130"/>
    </row>
    <row r="4663" spans="4:4">
      <c r="D4663" s="130"/>
    </row>
    <row r="4664" spans="4:4">
      <c r="D4664" s="130"/>
    </row>
    <row r="4665" spans="4:4">
      <c r="D4665" s="130"/>
    </row>
    <row r="4666" spans="4:4">
      <c r="D4666" s="130"/>
    </row>
    <row r="4667" spans="4:4">
      <c r="D4667" s="130"/>
    </row>
    <row r="4668" spans="4:4">
      <c r="D4668" s="130"/>
    </row>
    <row r="4669" spans="4:4">
      <c r="D4669" s="130"/>
    </row>
    <row r="4670" spans="4:4">
      <c r="D4670" s="130"/>
    </row>
    <row r="4671" spans="4:4">
      <c r="D4671" s="130"/>
    </row>
    <row r="4672" spans="4:4">
      <c r="D4672" s="130"/>
    </row>
    <row r="4673" spans="4:4">
      <c r="D4673" s="130"/>
    </row>
    <row r="4674" spans="4:4">
      <c r="D4674" s="130"/>
    </row>
    <row r="4675" spans="4:4">
      <c r="D4675" s="130"/>
    </row>
    <row r="4676" spans="4:4">
      <c r="D4676" s="130"/>
    </row>
    <row r="4677" spans="4:4">
      <c r="D4677" s="130"/>
    </row>
    <row r="4678" spans="4:4">
      <c r="D4678" s="130"/>
    </row>
    <row r="4679" spans="4:4">
      <c r="D4679" s="130"/>
    </row>
    <row r="4680" spans="4:4">
      <c r="D4680" s="130"/>
    </row>
    <row r="4681" spans="4:4">
      <c r="D4681" s="130"/>
    </row>
    <row r="4682" spans="4:4">
      <c r="D4682" s="130"/>
    </row>
    <row r="4683" spans="4:4">
      <c r="D4683" s="130"/>
    </row>
    <row r="4684" spans="4:4">
      <c r="D4684" s="130"/>
    </row>
    <row r="4685" spans="4:4">
      <c r="D4685" s="130"/>
    </row>
    <row r="4686" spans="4:4">
      <c r="D4686" s="130"/>
    </row>
    <row r="4687" spans="4:4">
      <c r="D4687" s="130"/>
    </row>
    <row r="4688" spans="4:4">
      <c r="D4688" s="130"/>
    </row>
    <row r="4689" spans="4:4">
      <c r="D4689" s="130"/>
    </row>
    <row r="4690" spans="4:4">
      <c r="D4690" s="130"/>
    </row>
    <row r="4691" spans="4:4">
      <c r="D4691" s="130"/>
    </row>
    <row r="4692" spans="4:4">
      <c r="D4692" s="130"/>
    </row>
    <row r="4693" spans="4:4">
      <c r="D4693" s="130"/>
    </row>
    <row r="4694" spans="4:4">
      <c r="D4694" s="130"/>
    </row>
    <row r="4695" spans="4:4">
      <c r="D4695" s="130"/>
    </row>
    <row r="4696" spans="4:4">
      <c r="D4696" s="130"/>
    </row>
    <row r="4697" spans="4:4">
      <c r="D4697" s="130"/>
    </row>
    <row r="4698" spans="4:4">
      <c r="D4698" s="130"/>
    </row>
    <row r="4699" spans="4:4">
      <c r="D4699" s="130"/>
    </row>
    <row r="4700" spans="4:4">
      <c r="D4700" s="130"/>
    </row>
    <row r="4701" spans="4:4">
      <c r="D4701" s="130"/>
    </row>
    <row r="4702" spans="4:4">
      <c r="D4702" s="130"/>
    </row>
    <row r="4703" spans="4:4">
      <c r="D4703" s="130"/>
    </row>
    <row r="4704" spans="4:4">
      <c r="D4704" s="130"/>
    </row>
    <row r="4705" spans="4:4">
      <c r="D4705" s="130"/>
    </row>
    <row r="4706" spans="4:4">
      <c r="D4706" s="130"/>
    </row>
    <row r="4707" spans="4:4">
      <c r="D4707" s="130"/>
    </row>
    <row r="4708" spans="4:4">
      <c r="D4708" s="130"/>
    </row>
    <row r="4709" spans="4:4">
      <c r="D4709" s="130"/>
    </row>
    <row r="4710" spans="4:4">
      <c r="D4710" s="130"/>
    </row>
    <row r="4711" spans="4:4">
      <c r="D4711" s="130"/>
    </row>
    <row r="4712" spans="4:4">
      <c r="D4712" s="130"/>
    </row>
    <row r="4713" spans="4:4">
      <c r="D4713" s="130"/>
    </row>
    <row r="4714" spans="4:4">
      <c r="D4714" s="130"/>
    </row>
    <row r="4715" spans="4:4">
      <c r="D4715" s="130"/>
    </row>
    <row r="4716" spans="4:4">
      <c r="D4716" s="130"/>
    </row>
    <row r="4717" spans="4:4">
      <c r="D4717" s="130"/>
    </row>
    <row r="4718" spans="4:4">
      <c r="D4718" s="130"/>
    </row>
    <row r="4719" spans="4:4">
      <c r="D4719" s="130"/>
    </row>
    <row r="4720" spans="4:4">
      <c r="D4720" s="130"/>
    </row>
    <row r="4721" spans="4:4">
      <c r="D4721" s="130"/>
    </row>
    <row r="4722" spans="4:4">
      <c r="D4722" s="130"/>
    </row>
    <row r="4723" spans="4:4">
      <c r="D4723" s="130"/>
    </row>
    <row r="4724" spans="4:4">
      <c r="D4724" s="130"/>
    </row>
    <row r="4725" spans="4:4">
      <c r="D4725" s="130"/>
    </row>
    <row r="4726" spans="4:4">
      <c r="D4726" s="130"/>
    </row>
    <row r="4727" spans="4:4">
      <c r="D4727" s="130"/>
    </row>
    <row r="4728" spans="4:4">
      <c r="D4728" s="130"/>
    </row>
    <row r="4729" spans="4:4">
      <c r="D4729" s="130"/>
    </row>
    <row r="4730" spans="4:4">
      <c r="D4730" s="130"/>
    </row>
    <row r="4731" spans="4:4">
      <c r="D4731" s="130"/>
    </row>
    <row r="4732" spans="4:4">
      <c r="D4732" s="130"/>
    </row>
    <row r="4733" spans="4:4">
      <c r="D4733" s="130"/>
    </row>
    <row r="4734" spans="4:4">
      <c r="D4734" s="130"/>
    </row>
    <row r="4735" spans="4:4">
      <c r="D4735" s="130"/>
    </row>
    <row r="4736" spans="4:4">
      <c r="D4736" s="130"/>
    </row>
    <row r="4737" spans="4:4">
      <c r="D4737" s="130"/>
    </row>
    <row r="4738" spans="4:4">
      <c r="D4738" s="130"/>
    </row>
    <row r="4739" spans="4:4">
      <c r="D4739" s="130"/>
    </row>
    <row r="4740" spans="4:4">
      <c r="D4740" s="130"/>
    </row>
    <row r="4741" spans="4:4">
      <c r="D4741" s="130"/>
    </row>
    <row r="4742" spans="4:4">
      <c r="D4742" s="130"/>
    </row>
    <row r="4743" spans="4:4">
      <c r="D4743" s="130"/>
    </row>
    <row r="4744" spans="4:4">
      <c r="D4744" s="130"/>
    </row>
    <row r="4745" spans="4:4">
      <c r="D4745" s="130"/>
    </row>
    <row r="4746" spans="4:4">
      <c r="D4746" s="130"/>
    </row>
    <row r="4747" spans="4:4">
      <c r="D4747" s="130"/>
    </row>
    <row r="4748" spans="4:4">
      <c r="D4748" s="130"/>
    </row>
    <row r="4749" spans="4:4">
      <c r="D4749" s="130"/>
    </row>
    <row r="4750" spans="4:4">
      <c r="D4750" s="130"/>
    </row>
    <row r="4751" spans="4:4">
      <c r="D4751" s="130"/>
    </row>
    <row r="4752" spans="4:4">
      <c r="D4752" s="130"/>
    </row>
    <row r="4753" spans="4:4">
      <c r="D4753" s="130"/>
    </row>
    <row r="4754" spans="4:4">
      <c r="D4754" s="130"/>
    </row>
    <row r="4755" spans="4:4">
      <c r="D4755" s="130"/>
    </row>
    <row r="4756" spans="4:4">
      <c r="D4756" s="130"/>
    </row>
    <row r="4757" spans="4:4">
      <c r="D4757" s="130"/>
    </row>
    <row r="4758" spans="4:4">
      <c r="D4758" s="130"/>
    </row>
    <row r="4759" spans="4:4">
      <c r="D4759" s="130"/>
    </row>
    <row r="4760" spans="4:4">
      <c r="D4760" s="130"/>
    </row>
    <row r="4761" spans="4:4">
      <c r="D4761" s="130"/>
    </row>
    <row r="4762" spans="4:4">
      <c r="D4762" s="130"/>
    </row>
    <row r="4763" spans="4:4">
      <c r="D4763" s="130"/>
    </row>
    <row r="4764" spans="4:4">
      <c r="D4764" s="130"/>
    </row>
    <row r="4765" spans="4:4">
      <c r="D4765" s="130"/>
    </row>
    <row r="4766" spans="4:4">
      <c r="D4766" s="130"/>
    </row>
    <row r="4767" spans="4:4">
      <c r="D4767" s="130"/>
    </row>
    <row r="4768" spans="4:4">
      <c r="D4768" s="130"/>
    </row>
    <row r="4769" spans="4:4">
      <c r="D4769" s="130"/>
    </row>
    <row r="4770" spans="4:4">
      <c r="D4770" s="130"/>
    </row>
    <row r="4771" spans="4:4">
      <c r="D4771" s="130"/>
    </row>
    <row r="4772" spans="4:4">
      <c r="D4772" s="130"/>
    </row>
    <row r="4773" spans="4:4">
      <c r="D4773" s="130"/>
    </row>
    <row r="4774" spans="4:4">
      <c r="D4774" s="130"/>
    </row>
    <row r="4775" spans="4:4">
      <c r="D4775" s="130"/>
    </row>
    <row r="4776" spans="4:4">
      <c r="D4776" s="130"/>
    </row>
    <row r="4777" spans="4:4">
      <c r="D4777" s="130"/>
    </row>
    <row r="4778" spans="4:4">
      <c r="D4778" s="130"/>
    </row>
    <row r="4779" spans="4:4">
      <c r="D4779" s="130"/>
    </row>
    <row r="4780" spans="4:4">
      <c r="D4780" s="130"/>
    </row>
    <row r="4781" spans="4:4">
      <c r="D4781" s="130"/>
    </row>
    <row r="4782" spans="4:4">
      <c r="D4782" s="130"/>
    </row>
    <row r="4783" spans="4:4">
      <c r="D4783" s="130"/>
    </row>
    <row r="4784" spans="4:4">
      <c r="D4784" s="130"/>
    </row>
    <row r="4785" spans="4:4">
      <c r="D4785" s="130"/>
    </row>
    <row r="4786" spans="4:4">
      <c r="D4786" s="130"/>
    </row>
    <row r="4787" spans="4:4">
      <c r="D4787" s="130"/>
    </row>
    <row r="4788" spans="4:4">
      <c r="D4788" s="130"/>
    </row>
    <row r="4789" spans="4:4">
      <c r="D4789" s="130"/>
    </row>
    <row r="4790" spans="4:4">
      <c r="D4790" s="130"/>
    </row>
    <row r="4791" spans="4:4">
      <c r="D4791" s="130"/>
    </row>
    <row r="4792" spans="4:4">
      <c r="D4792" s="130"/>
    </row>
    <row r="4793" spans="4:4">
      <c r="D4793" s="130"/>
    </row>
    <row r="4794" spans="4:4">
      <c r="D4794" s="130"/>
    </row>
    <row r="4795" spans="4:4">
      <c r="D4795" s="130"/>
    </row>
    <row r="4796" spans="4:4">
      <c r="D4796" s="130"/>
    </row>
    <row r="4797" spans="4:4">
      <c r="D4797" s="130"/>
    </row>
    <row r="4798" spans="4:4">
      <c r="D4798" s="130"/>
    </row>
    <row r="4799" spans="4:4">
      <c r="D4799" s="130"/>
    </row>
    <row r="4800" spans="4:4">
      <c r="D4800" s="130"/>
    </row>
    <row r="4801" spans="4:4">
      <c r="D4801" s="130"/>
    </row>
    <row r="4802" spans="4:4">
      <c r="D4802" s="130"/>
    </row>
    <row r="4803" spans="4:4">
      <c r="D4803" s="130"/>
    </row>
    <row r="4804" spans="4:4">
      <c r="D4804" s="130"/>
    </row>
    <row r="4805" spans="4:4">
      <c r="D4805" s="130"/>
    </row>
    <row r="4806" spans="4:4">
      <c r="D4806" s="130"/>
    </row>
    <row r="4807" spans="4:4">
      <c r="D4807" s="130"/>
    </row>
    <row r="4808" spans="4:4">
      <c r="D4808" s="130"/>
    </row>
    <row r="4809" spans="4:4">
      <c r="D4809" s="130"/>
    </row>
    <row r="4810" spans="4:4">
      <c r="D4810" s="130"/>
    </row>
    <row r="4811" spans="4:4">
      <c r="D4811" s="130"/>
    </row>
    <row r="4812" spans="4:4">
      <c r="D4812" s="130"/>
    </row>
    <row r="4813" spans="4:4">
      <c r="D4813" s="130"/>
    </row>
    <row r="4814" spans="4:4">
      <c r="D4814" s="130"/>
    </row>
    <row r="4815" spans="4:4">
      <c r="D4815" s="130"/>
    </row>
    <row r="4816" spans="4:4">
      <c r="D4816" s="130"/>
    </row>
    <row r="4817" spans="4:4">
      <c r="D4817" s="130"/>
    </row>
    <row r="4818" spans="4:4">
      <c r="D4818" s="130"/>
    </row>
    <row r="4819" spans="4:4">
      <c r="D4819" s="130"/>
    </row>
    <row r="4820" spans="4:4">
      <c r="D4820" s="130"/>
    </row>
    <row r="4821" spans="4:4">
      <c r="D4821" s="130"/>
    </row>
    <row r="4822" spans="4:4">
      <c r="D4822" s="130"/>
    </row>
    <row r="4823" spans="4:4">
      <c r="D4823" s="130"/>
    </row>
    <row r="4824" spans="4:4">
      <c r="D4824" s="130"/>
    </row>
    <row r="4825" spans="4:4">
      <c r="D4825" s="130"/>
    </row>
    <row r="4826" spans="4:4">
      <c r="D4826" s="130"/>
    </row>
    <row r="4827" spans="4:4">
      <c r="D4827" s="130"/>
    </row>
    <row r="4828" spans="4:4">
      <c r="D4828" s="130"/>
    </row>
    <row r="4829" spans="4:4">
      <c r="D4829" s="130"/>
    </row>
    <row r="4830" spans="4:4">
      <c r="D4830" s="130"/>
    </row>
    <row r="4831" spans="4:4">
      <c r="D4831" s="130"/>
    </row>
    <row r="4832" spans="4:4">
      <c r="D4832" s="130"/>
    </row>
    <row r="4833" spans="4:4">
      <c r="D4833" s="130"/>
    </row>
    <row r="4834" spans="4:4">
      <c r="D4834" s="130"/>
    </row>
    <row r="4835" spans="4:4">
      <c r="D4835" s="130"/>
    </row>
    <row r="4836" spans="4:4">
      <c r="D4836" s="130"/>
    </row>
    <row r="4837" spans="4:4">
      <c r="D4837" s="130"/>
    </row>
    <row r="4838" spans="4:4">
      <c r="D4838" s="130"/>
    </row>
    <row r="4839" spans="4:4">
      <c r="D4839" s="130"/>
    </row>
    <row r="4840" spans="4:4">
      <c r="D4840" s="130"/>
    </row>
    <row r="4841" spans="4:4">
      <c r="D4841" s="130"/>
    </row>
    <row r="4842" spans="4:4">
      <c r="D4842" s="130"/>
    </row>
    <row r="4843" spans="4:4">
      <c r="D4843" s="130"/>
    </row>
    <row r="4844" spans="4:4">
      <c r="D4844" s="130"/>
    </row>
    <row r="4845" spans="4:4">
      <c r="D4845" s="130"/>
    </row>
    <row r="4846" spans="4:4">
      <c r="D4846" s="130"/>
    </row>
    <row r="4847" spans="4:4">
      <c r="D4847" s="130"/>
    </row>
    <row r="4848" spans="4:4">
      <c r="D4848" s="130"/>
    </row>
    <row r="4849" spans="4:4">
      <c r="D4849" s="130"/>
    </row>
    <row r="4850" spans="4:4">
      <c r="D4850" s="130"/>
    </row>
    <row r="4851" spans="4:4">
      <c r="D4851" s="130"/>
    </row>
    <row r="4852" spans="4:4">
      <c r="D4852" s="130"/>
    </row>
    <row r="4853" spans="4:4">
      <c r="D4853" s="130"/>
    </row>
    <row r="4854" spans="4:4">
      <c r="D4854" s="130"/>
    </row>
    <row r="4855" spans="4:4">
      <c r="D4855" s="130"/>
    </row>
    <row r="4856" spans="4:4">
      <c r="D4856" s="130"/>
    </row>
    <row r="4857" spans="4:4">
      <c r="D4857" s="130"/>
    </row>
    <row r="4858" spans="4:4">
      <c r="D4858" s="130"/>
    </row>
    <row r="4859" spans="4:4">
      <c r="D4859" s="130"/>
    </row>
    <row r="4860" spans="4:4">
      <c r="D4860" s="130"/>
    </row>
    <row r="4861" spans="4:4">
      <c r="D4861" s="130"/>
    </row>
    <row r="4862" spans="4:4">
      <c r="D4862" s="130"/>
    </row>
    <row r="4863" spans="4:4">
      <c r="D4863" s="130"/>
    </row>
    <row r="4864" spans="4:4">
      <c r="D4864" s="130"/>
    </row>
    <row r="4865" spans="4:4">
      <c r="D4865" s="130"/>
    </row>
    <row r="4866" spans="4:4">
      <c r="D4866" s="130"/>
    </row>
    <row r="4867" spans="4:4">
      <c r="D4867" s="130"/>
    </row>
    <row r="4868" spans="4:4">
      <c r="D4868" s="130"/>
    </row>
    <row r="4869" spans="4:4">
      <c r="D4869" s="130"/>
    </row>
    <row r="4870" spans="4:4">
      <c r="D4870" s="130"/>
    </row>
    <row r="4871" spans="4:4">
      <c r="D4871" s="130"/>
    </row>
    <row r="4872" spans="4:4">
      <c r="D4872" s="130"/>
    </row>
    <row r="4873" spans="4:4">
      <c r="D4873" s="130"/>
    </row>
    <row r="4874" spans="4:4">
      <c r="D4874" s="130"/>
    </row>
    <row r="4875" spans="4:4">
      <c r="D4875" s="130"/>
    </row>
    <row r="4876" spans="4:4">
      <c r="D4876" s="130"/>
    </row>
    <row r="4877" spans="4:4">
      <c r="D4877" s="130"/>
    </row>
    <row r="4878" spans="4:4">
      <c r="D4878" s="130"/>
    </row>
    <row r="4879" spans="4:4">
      <c r="D4879" s="130"/>
    </row>
    <row r="4880" spans="4:4">
      <c r="D4880" s="130"/>
    </row>
    <row r="4881" spans="4:4">
      <c r="D4881" s="130"/>
    </row>
    <row r="4882" spans="4:4">
      <c r="D4882" s="130"/>
    </row>
    <row r="4883" spans="4:4">
      <c r="D4883" s="130"/>
    </row>
    <row r="4884" spans="4:4">
      <c r="D4884" s="130"/>
    </row>
    <row r="4885" spans="4:4">
      <c r="D4885" s="130"/>
    </row>
    <row r="4886" spans="4:4">
      <c r="D4886" s="130"/>
    </row>
    <row r="4887" spans="4:4">
      <c r="D4887" s="130"/>
    </row>
    <row r="4888" spans="4:4">
      <c r="D4888" s="130"/>
    </row>
    <row r="4889" spans="4:4">
      <c r="D4889" s="130"/>
    </row>
    <row r="4890" spans="4:4">
      <c r="D4890" s="130"/>
    </row>
    <row r="4891" spans="4:4">
      <c r="D4891" s="130"/>
    </row>
    <row r="4892" spans="4:4">
      <c r="D4892" s="130"/>
    </row>
    <row r="4893" spans="4:4">
      <c r="D4893" s="130"/>
    </row>
    <row r="4894" spans="4:4">
      <c r="D4894" s="130"/>
    </row>
    <row r="4895" spans="4:4">
      <c r="D4895" s="130"/>
    </row>
    <row r="4896" spans="4:4">
      <c r="D4896" s="130"/>
    </row>
    <row r="4897" spans="4:4">
      <c r="D4897" s="130"/>
    </row>
    <row r="4898" spans="4:4">
      <c r="D4898" s="130"/>
    </row>
    <row r="4899" spans="4:4">
      <c r="D4899" s="130"/>
    </row>
    <row r="4900" spans="4:4">
      <c r="D4900" s="130"/>
    </row>
    <row r="4901" spans="4:4">
      <c r="D4901" s="130"/>
    </row>
    <row r="4902" spans="4:4">
      <c r="D4902" s="130"/>
    </row>
    <row r="4903" spans="4:4">
      <c r="D4903" s="130"/>
    </row>
    <row r="4904" spans="4:4">
      <c r="D4904" s="130"/>
    </row>
    <row r="4905" spans="4:4">
      <c r="D4905" s="130"/>
    </row>
    <row r="4906" spans="4:4">
      <c r="D4906" s="130"/>
    </row>
    <row r="4907" spans="4:4">
      <c r="D4907" s="130"/>
    </row>
    <row r="4908" spans="4:4">
      <c r="D4908" s="130"/>
    </row>
    <row r="4909" spans="4:4">
      <c r="D4909" s="130"/>
    </row>
    <row r="4910" spans="4:4">
      <c r="D4910" s="130"/>
    </row>
    <row r="4911" spans="4:4">
      <c r="D4911" s="130"/>
    </row>
    <row r="4912" spans="4:4">
      <c r="D4912" s="130"/>
    </row>
    <row r="4913" spans="4:4">
      <c r="D4913" s="130"/>
    </row>
    <row r="4914" spans="4:4">
      <c r="D4914" s="130"/>
    </row>
    <row r="4915" spans="4:4">
      <c r="D4915" s="130"/>
    </row>
    <row r="4916" spans="4:4">
      <c r="D4916" s="130"/>
    </row>
    <row r="4917" spans="4:4">
      <c r="D4917" s="130"/>
    </row>
    <row r="4918" spans="4:4">
      <c r="D4918" s="130"/>
    </row>
    <row r="4919" spans="4:4">
      <c r="D4919" s="130"/>
    </row>
    <row r="4920" spans="4:4">
      <c r="D4920" s="130"/>
    </row>
    <row r="4921" spans="4:4">
      <c r="D4921" s="130"/>
    </row>
    <row r="4922" spans="4:4">
      <c r="D4922" s="130"/>
    </row>
    <row r="4923" spans="4:4">
      <c r="D4923" s="130"/>
    </row>
    <row r="4924" spans="4:4">
      <c r="D4924" s="130"/>
    </row>
    <row r="4925" spans="4:4">
      <c r="D4925" s="130"/>
    </row>
    <row r="4926" spans="4:4">
      <c r="D4926" s="130"/>
    </row>
    <row r="4927" spans="4:4">
      <c r="D4927" s="130"/>
    </row>
    <row r="4928" spans="4:4">
      <c r="D4928" s="130"/>
    </row>
    <row r="4929" spans="4:4">
      <c r="D4929" s="130"/>
    </row>
    <row r="4930" spans="4:4">
      <c r="D4930" s="130"/>
    </row>
    <row r="4931" spans="4:4">
      <c r="D4931" s="130"/>
    </row>
    <row r="4932" spans="4:4">
      <c r="D4932" s="130"/>
    </row>
    <row r="4933" spans="4:4">
      <c r="D4933" s="130"/>
    </row>
    <row r="4934" spans="4:4">
      <c r="D4934" s="130"/>
    </row>
    <row r="4935" spans="4:4">
      <c r="D4935" s="130"/>
    </row>
    <row r="4936" spans="4:4">
      <c r="D4936" s="130"/>
    </row>
    <row r="4937" spans="4:4">
      <c r="D4937" s="130"/>
    </row>
    <row r="4938" spans="4:4">
      <c r="D4938" s="130"/>
    </row>
    <row r="4939" spans="4:4">
      <c r="D4939" s="130"/>
    </row>
    <row r="4940" spans="4:4">
      <c r="D4940" s="130"/>
    </row>
    <row r="4941" spans="4:4">
      <c r="D4941" s="130"/>
    </row>
    <row r="4942" spans="4:4">
      <c r="D4942" s="130"/>
    </row>
    <row r="4943" spans="4:4">
      <c r="D4943" s="130"/>
    </row>
    <row r="4944" spans="4:4">
      <c r="D4944" s="130"/>
    </row>
    <row r="4945" spans="4:4">
      <c r="D4945" s="130"/>
    </row>
    <row r="4946" spans="4:4">
      <c r="D4946" s="130"/>
    </row>
    <row r="4947" spans="4:4">
      <c r="D4947" s="130"/>
    </row>
    <row r="4948" spans="4:4">
      <c r="D4948" s="130"/>
    </row>
    <row r="4949" spans="4:4">
      <c r="D4949" s="130"/>
    </row>
    <row r="4950" spans="4:4">
      <c r="D4950" s="130"/>
    </row>
    <row r="4951" spans="4:4">
      <c r="D4951" s="130"/>
    </row>
    <row r="4952" spans="4:4">
      <c r="D4952" s="130"/>
    </row>
    <row r="4953" spans="4:4">
      <c r="D4953" s="130"/>
    </row>
    <row r="4954" spans="4:4">
      <c r="D4954" s="130"/>
    </row>
    <row r="4955" spans="4:4">
      <c r="D4955" s="130"/>
    </row>
    <row r="4956" spans="4:4">
      <c r="D4956" s="130"/>
    </row>
    <row r="4957" spans="4:4">
      <c r="D4957" s="130"/>
    </row>
    <row r="4958" spans="4:4">
      <c r="D4958" s="130"/>
    </row>
    <row r="4959" spans="4:4">
      <c r="D4959" s="130"/>
    </row>
    <row r="4960" spans="4:4">
      <c r="D4960" s="130"/>
    </row>
    <row r="4961" spans="4:4">
      <c r="D4961" s="130"/>
    </row>
    <row r="4962" spans="4:4">
      <c r="D4962" s="130"/>
    </row>
    <row r="4963" spans="4:4">
      <c r="D4963" s="130"/>
    </row>
    <row r="4964" spans="4:4">
      <c r="D4964" s="130"/>
    </row>
    <row r="4965" spans="4:4">
      <c r="D4965" s="130"/>
    </row>
    <row r="4966" spans="4:4">
      <c r="D4966" s="130"/>
    </row>
    <row r="4967" spans="4:4">
      <c r="D4967" s="130"/>
    </row>
    <row r="4968" spans="4:4">
      <c r="D4968" s="130"/>
    </row>
    <row r="4969" spans="4:4">
      <c r="D4969" s="130"/>
    </row>
    <row r="4970" spans="4:4">
      <c r="D4970" s="130"/>
    </row>
    <row r="4971" spans="4:4">
      <c r="D4971" s="130"/>
    </row>
    <row r="4972" spans="4:4">
      <c r="D4972" s="130"/>
    </row>
    <row r="4973" spans="4:4">
      <c r="D4973" s="130"/>
    </row>
    <row r="4974" spans="4:4">
      <c r="D4974" s="130"/>
    </row>
    <row r="4975" spans="4:4">
      <c r="D4975" s="130"/>
    </row>
    <row r="4976" spans="4:4">
      <c r="D4976" s="130"/>
    </row>
    <row r="4977" spans="4:4">
      <c r="D4977" s="130"/>
    </row>
    <row r="4978" spans="4:4">
      <c r="D4978" s="130"/>
    </row>
    <row r="4979" spans="4:4">
      <c r="D4979" s="130"/>
    </row>
    <row r="4980" spans="4:4">
      <c r="D4980" s="130"/>
    </row>
    <row r="4981" spans="4:4">
      <c r="D4981" s="130"/>
    </row>
    <row r="4982" spans="4:4">
      <c r="D4982" s="130"/>
    </row>
    <row r="4983" spans="4:4">
      <c r="D4983" s="130"/>
    </row>
    <row r="4984" spans="4:4">
      <c r="D4984" s="130"/>
    </row>
    <row r="4985" spans="4:4">
      <c r="D4985" s="130"/>
    </row>
    <row r="4986" spans="4:4">
      <c r="D4986" s="130"/>
    </row>
    <row r="4987" spans="4:4">
      <c r="D4987" s="130"/>
    </row>
    <row r="4988" spans="4:4">
      <c r="D4988" s="130"/>
    </row>
    <row r="4989" spans="4:4">
      <c r="D4989" s="130"/>
    </row>
    <row r="4990" spans="4:4">
      <c r="D4990" s="130"/>
    </row>
    <row r="4991" spans="4:4">
      <c r="D4991" s="130"/>
    </row>
    <row r="4992" spans="4:4">
      <c r="D4992" s="130"/>
    </row>
    <row r="4993" spans="4:4">
      <c r="D4993" s="130"/>
    </row>
    <row r="4994" spans="4:4">
      <c r="D4994" s="130"/>
    </row>
    <row r="4995" spans="4:4">
      <c r="D4995" s="130"/>
    </row>
    <row r="4996" spans="4:4">
      <c r="D4996" s="130"/>
    </row>
    <row r="4997" spans="4:4">
      <c r="D4997" s="130"/>
    </row>
    <row r="4998" spans="4:4">
      <c r="D4998" s="130"/>
    </row>
    <row r="4999" spans="4:4">
      <c r="D4999" s="130"/>
    </row>
    <row r="5000" spans="4:4">
      <c r="D5000" s="130"/>
    </row>
    <row r="5001" spans="4:4">
      <c r="D5001" s="130"/>
    </row>
    <row r="5002" spans="4:4">
      <c r="D5002" s="130"/>
    </row>
  </sheetData>
  <sheetProtection password="DCC9" sheet="1" objects="1" scenarios="1" selectLockedCells="1"/>
  <mergeCells count="6">
    <mergeCell ref="A1:G1"/>
    <mergeCell ref="C2:G2"/>
    <mergeCell ref="C3:G3"/>
    <mergeCell ref="C4:G4"/>
    <mergeCell ref="A79:T85"/>
    <mergeCell ref="K4:L4"/>
  </mergeCells>
  <pageMargins left="0.59055118110236204" right="0.196850393700787" top="0.78740157499999996" bottom="0.78740157499999996" header="0.3" footer="0.3"/>
  <pageSetup paperSize="9" scale="92" fitToHeight="0" orientation="landscape" r:id="rId1"/>
  <headerFooter>
    <oddFooter>&amp;RStránka &amp;P z &amp;N&amp;LZpracováno programem BUILDpower S,  © RTS, a.s.</oddFooter>
  </headerFooter>
  <rowBreaks count="1" manualBreakCount="1">
    <brk id="50" max="2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148"/>
  <sheetViews>
    <sheetView view="pageBreakPreview" zoomScale="115" zoomScaleNormal="115" zoomScaleSheetLayoutView="115" workbookViewId="0">
      <pane ySplit="2" topLeftCell="A3" activePane="bottomLeft" state="frozen"/>
      <selection activeCell="H163" sqref="H163"/>
      <selection pane="bottomLeft" activeCell="E5" sqref="E5"/>
    </sheetView>
  </sheetViews>
  <sheetFormatPr defaultColWidth="9.109375" defaultRowHeight="13.2"/>
  <cols>
    <col min="1" max="1" width="12.109375" style="172" bestFit="1" customWidth="1"/>
    <col min="2" max="2" width="50" style="173" customWidth="1"/>
    <col min="3" max="3" width="7.33203125" style="174" bestFit="1" customWidth="1"/>
    <col min="4" max="4" width="8.44140625" style="175" bestFit="1" customWidth="1"/>
    <col min="5" max="5" width="11.6640625" style="174" customWidth="1"/>
    <col min="6" max="6" width="12.33203125" style="176" bestFit="1" customWidth="1"/>
    <col min="7" max="7" width="9.109375" style="177"/>
    <col min="8" max="256" width="9.109375" style="174"/>
    <col min="257" max="257" width="12.109375" style="174" bestFit="1" customWidth="1"/>
    <col min="258" max="258" width="50" style="174" customWidth="1"/>
    <col min="259" max="259" width="7.33203125" style="174" bestFit="1" customWidth="1"/>
    <col min="260" max="260" width="8.44140625" style="174" bestFit="1" customWidth="1"/>
    <col min="261" max="261" width="11.6640625" style="174" customWidth="1"/>
    <col min="262" max="262" width="12.33203125" style="174" bestFit="1" customWidth="1"/>
    <col min="263" max="512" width="9.109375" style="174"/>
    <col min="513" max="513" width="12.109375" style="174" bestFit="1" customWidth="1"/>
    <col min="514" max="514" width="50" style="174" customWidth="1"/>
    <col min="515" max="515" width="7.33203125" style="174" bestFit="1" customWidth="1"/>
    <col min="516" max="516" width="8.44140625" style="174" bestFit="1" customWidth="1"/>
    <col min="517" max="517" width="11.6640625" style="174" customWidth="1"/>
    <col min="518" max="518" width="12.33203125" style="174" bestFit="1" customWidth="1"/>
    <col min="519" max="768" width="9.109375" style="174"/>
    <col min="769" max="769" width="12.109375" style="174" bestFit="1" customWidth="1"/>
    <col min="770" max="770" width="50" style="174" customWidth="1"/>
    <col min="771" max="771" width="7.33203125" style="174" bestFit="1" customWidth="1"/>
    <col min="772" max="772" width="8.44140625" style="174" bestFit="1" customWidth="1"/>
    <col min="773" max="773" width="11.6640625" style="174" customWidth="1"/>
    <col min="774" max="774" width="12.33203125" style="174" bestFit="1" customWidth="1"/>
    <col min="775" max="1024" width="9.109375" style="174"/>
    <col min="1025" max="1025" width="12.109375" style="174" bestFit="1" customWidth="1"/>
    <col min="1026" max="1026" width="50" style="174" customWidth="1"/>
    <col min="1027" max="1027" width="7.33203125" style="174" bestFit="1" customWidth="1"/>
    <col min="1028" max="1028" width="8.44140625" style="174" bestFit="1" customWidth="1"/>
    <col min="1029" max="1029" width="11.6640625" style="174" customWidth="1"/>
    <col min="1030" max="1030" width="12.33203125" style="174" bestFit="1" customWidth="1"/>
    <col min="1031" max="1280" width="9.109375" style="174"/>
    <col min="1281" max="1281" width="12.109375" style="174" bestFit="1" customWidth="1"/>
    <col min="1282" max="1282" width="50" style="174" customWidth="1"/>
    <col min="1283" max="1283" width="7.33203125" style="174" bestFit="1" customWidth="1"/>
    <col min="1284" max="1284" width="8.44140625" style="174" bestFit="1" customWidth="1"/>
    <col min="1285" max="1285" width="11.6640625" style="174" customWidth="1"/>
    <col min="1286" max="1286" width="12.33203125" style="174" bestFit="1" customWidth="1"/>
    <col min="1287" max="1536" width="9.109375" style="174"/>
    <col min="1537" max="1537" width="12.109375" style="174" bestFit="1" customWidth="1"/>
    <col min="1538" max="1538" width="50" style="174" customWidth="1"/>
    <col min="1539" max="1539" width="7.33203125" style="174" bestFit="1" customWidth="1"/>
    <col min="1540" max="1540" width="8.44140625" style="174" bestFit="1" customWidth="1"/>
    <col min="1541" max="1541" width="11.6640625" style="174" customWidth="1"/>
    <col min="1542" max="1542" width="12.33203125" style="174" bestFit="1" customWidth="1"/>
    <col min="1543" max="1792" width="9.109375" style="174"/>
    <col min="1793" max="1793" width="12.109375" style="174" bestFit="1" customWidth="1"/>
    <col min="1794" max="1794" width="50" style="174" customWidth="1"/>
    <col min="1795" max="1795" width="7.33203125" style="174" bestFit="1" customWidth="1"/>
    <col min="1796" max="1796" width="8.44140625" style="174" bestFit="1" customWidth="1"/>
    <col min="1797" max="1797" width="11.6640625" style="174" customWidth="1"/>
    <col min="1798" max="1798" width="12.33203125" style="174" bestFit="1" customWidth="1"/>
    <col min="1799" max="2048" width="9.109375" style="174"/>
    <col min="2049" max="2049" width="12.109375" style="174" bestFit="1" customWidth="1"/>
    <col min="2050" max="2050" width="50" style="174" customWidth="1"/>
    <col min="2051" max="2051" width="7.33203125" style="174" bestFit="1" customWidth="1"/>
    <col min="2052" max="2052" width="8.44140625" style="174" bestFit="1" customWidth="1"/>
    <col min="2053" max="2053" width="11.6640625" style="174" customWidth="1"/>
    <col min="2054" max="2054" width="12.33203125" style="174" bestFit="1" customWidth="1"/>
    <col min="2055" max="2304" width="9.109375" style="174"/>
    <col min="2305" max="2305" width="12.109375" style="174" bestFit="1" customWidth="1"/>
    <col min="2306" max="2306" width="50" style="174" customWidth="1"/>
    <col min="2307" max="2307" width="7.33203125" style="174" bestFit="1" customWidth="1"/>
    <col min="2308" max="2308" width="8.44140625" style="174" bestFit="1" customWidth="1"/>
    <col min="2309" max="2309" width="11.6640625" style="174" customWidth="1"/>
    <col min="2310" max="2310" width="12.33203125" style="174" bestFit="1" customWidth="1"/>
    <col min="2311" max="2560" width="9.109375" style="174"/>
    <col min="2561" max="2561" width="12.109375" style="174" bestFit="1" customWidth="1"/>
    <col min="2562" max="2562" width="50" style="174" customWidth="1"/>
    <col min="2563" max="2563" width="7.33203125" style="174" bestFit="1" customWidth="1"/>
    <col min="2564" max="2564" width="8.44140625" style="174" bestFit="1" customWidth="1"/>
    <col min="2565" max="2565" width="11.6640625" style="174" customWidth="1"/>
    <col min="2566" max="2566" width="12.33203125" style="174" bestFit="1" customWidth="1"/>
    <col min="2567" max="2816" width="9.109375" style="174"/>
    <col min="2817" max="2817" width="12.109375" style="174" bestFit="1" customWidth="1"/>
    <col min="2818" max="2818" width="50" style="174" customWidth="1"/>
    <col min="2819" max="2819" width="7.33203125" style="174" bestFit="1" customWidth="1"/>
    <col min="2820" max="2820" width="8.44140625" style="174" bestFit="1" customWidth="1"/>
    <col min="2821" max="2821" width="11.6640625" style="174" customWidth="1"/>
    <col min="2822" max="2822" width="12.33203125" style="174" bestFit="1" customWidth="1"/>
    <col min="2823" max="3072" width="9.109375" style="174"/>
    <col min="3073" max="3073" width="12.109375" style="174" bestFit="1" customWidth="1"/>
    <col min="3074" max="3074" width="50" style="174" customWidth="1"/>
    <col min="3075" max="3075" width="7.33203125" style="174" bestFit="1" customWidth="1"/>
    <col min="3076" max="3076" width="8.44140625" style="174" bestFit="1" customWidth="1"/>
    <col min="3077" max="3077" width="11.6640625" style="174" customWidth="1"/>
    <col min="3078" max="3078" width="12.33203125" style="174" bestFit="1" customWidth="1"/>
    <col min="3079" max="3328" width="9.109375" style="174"/>
    <col min="3329" max="3329" width="12.109375" style="174" bestFit="1" customWidth="1"/>
    <col min="3330" max="3330" width="50" style="174" customWidth="1"/>
    <col min="3331" max="3331" width="7.33203125" style="174" bestFit="1" customWidth="1"/>
    <col min="3332" max="3332" width="8.44140625" style="174" bestFit="1" customWidth="1"/>
    <col min="3333" max="3333" width="11.6640625" style="174" customWidth="1"/>
    <col min="3334" max="3334" width="12.33203125" style="174" bestFit="1" customWidth="1"/>
    <col min="3335" max="3584" width="9.109375" style="174"/>
    <col min="3585" max="3585" width="12.109375" style="174" bestFit="1" customWidth="1"/>
    <col min="3586" max="3586" width="50" style="174" customWidth="1"/>
    <col min="3587" max="3587" width="7.33203125" style="174" bestFit="1" customWidth="1"/>
    <col min="3588" max="3588" width="8.44140625" style="174" bestFit="1" customWidth="1"/>
    <col min="3589" max="3589" width="11.6640625" style="174" customWidth="1"/>
    <col min="3590" max="3590" width="12.33203125" style="174" bestFit="1" customWidth="1"/>
    <col min="3591" max="3840" width="9.109375" style="174"/>
    <col min="3841" max="3841" width="12.109375" style="174" bestFit="1" customWidth="1"/>
    <col min="3842" max="3842" width="50" style="174" customWidth="1"/>
    <col min="3843" max="3843" width="7.33203125" style="174" bestFit="1" customWidth="1"/>
    <col min="3844" max="3844" width="8.44140625" style="174" bestFit="1" customWidth="1"/>
    <col min="3845" max="3845" width="11.6640625" style="174" customWidth="1"/>
    <col min="3846" max="3846" width="12.33203125" style="174" bestFit="1" customWidth="1"/>
    <col min="3847" max="4096" width="9.109375" style="174"/>
    <col min="4097" max="4097" width="12.109375" style="174" bestFit="1" customWidth="1"/>
    <col min="4098" max="4098" width="50" style="174" customWidth="1"/>
    <col min="4099" max="4099" width="7.33203125" style="174" bestFit="1" customWidth="1"/>
    <col min="4100" max="4100" width="8.44140625" style="174" bestFit="1" customWidth="1"/>
    <col min="4101" max="4101" width="11.6640625" style="174" customWidth="1"/>
    <col min="4102" max="4102" width="12.33203125" style="174" bestFit="1" customWidth="1"/>
    <col min="4103" max="4352" width="9.109375" style="174"/>
    <col min="4353" max="4353" width="12.109375" style="174" bestFit="1" customWidth="1"/>
    <col min="4354" max="4354" width="50" style="174" customWidth="1"/>
    <col min="4355" max="4355" width="7.33203125" style="174" bestFit="1" customWidth="1"/>
    <col min="4356" max="4356" width="8.44140625" style="174" bestFit="1" customWidth="1"/>
    <col min="4357" max="4357" width="11.6640625" style="174" customWidth="1"/>
    <col min="4358" max="4358" width="12.33203125" style="174" bestFit="1" customWidth="1"/>
    <col min="4359" max="4608" width="9.109375" style="174"/>
    <col min="4609" max="4609" width="12.109375" style="174" bestFit="1" customWidth="1"/>
    <col min="4610" max="4610" width="50" style="174" customWidth="1"/>
    <col min="4611" max="4611" width="7.33203125" style="174" bestFit="1" customWidth="1"/>
    <col min="4612" max="4612" width="8.44140625" style="174" bestFit="1" customWidth="1"/>
    <col min="4613" max="4613" width="11.6640625" style="174" customWidth="1"/>
    <col min="4614" max="4614" width="12.33203125" style="174" bestFit="1" customWidth="1"/>
    <col min="4615" max="4864" width="9.109375" style="174"/>
    <col min="4865" max="4865" width="12.109375" style="174" bestFit="1" customWidth="1"/>
    <col min="4866" max="4866" width="50" style="174" customWidth="1"/>
    <col min="4867" max="4867" width="7.33203125" style="174" bestFit="1" customWidth="1"/>
    <col min="4868" max="4868" width="8.44140625" style="174" bestFit="1" customWidth="1"/>
    <col min="4869" max="4869" width="11.6640625" style="174" customWidth="1"/>
    <col min="4870" max="4870" width="12.33203125" style="174" bestFit="1" customWidth="1"/>
    <col min="4871" max="5120" width="9.109375" style="174"/>
    <col min="5121" max="5121" width="12.109375" style="174" bestFit="1" customWidth="1"/>
    <col min="5122" max="5122" width="50" style="174" customWidth="1"/>
    <col min="5123" max="5123" width="7.33203125" style="174" bestFit="1" customWidth="1"/>
    <col min="5124" max="5124" width="8.44140625" style="174" bestFit="1" customWidth="1"/>
    <col min="5125" max="5125" width="11.6640625" style="174" customWidth="1"/>
    <col min="5126" max="5126" width="12.33203125" style="174" bestFit="1" customWidth="1"/>
    <col min="5127" max="5376" width="9.109375" style="174"/>
    <col min="5377" max="5377" width="12.109375" style="174" bestFit="1" customWidth="1"/>
    <col min="5378" max="5378" width="50" style="174" customWidth="1"/>
    <col min="5379" max="5379" width="7.33203125" style="174" bestFit="1" customWidth="1"/>
    <col min="5380" max="5380" width="8.44140625" style="174" bestFit="1" customWidth="1"/>
    <col min="5381" max="5381" width="11.6640625" style="174" customWidth="1"/>
    <col min="5382" max="5382" width="12.33203125" style="174" bestFit="1" customWidth="1"/>
    <col min="5383" max="5632" width="9.109375" style="174"/>
    <col min="5633" max="5633" width="12.109375" style="174" bestFit="1" customWidth="1"/>
    <col min="5634" max="5634" width="50" style="174" customWidth="1"/>
    <col min="5635" max="5635" width="7.33203125" style="174" bestFit="1" customWidth="1"/>
    <col min="5636" max="5636" width="8.44140625" style="174" bestFit="1" customWidth="1"/>
    <col min="5637" max="5637" width="11.6640625" style="174" customWidth="1"/>
    <col min="5638" max="5638" width="12.33203125" style="174" bestFit="1" customWidth="1"/>
    <col min="5639" max="5888" width="9.109375" style="174"/>
    <col min="5889" max="5889" width="12.109375" style="174" bestFit="1" customWidth="1"/>
    <col min="5890" max="5890" width="50" style="174" customWidth="1"/>
    <col min="5891" max="5891" width="7.33203125" style="174" bestFit="1" customWidth="1"/>
    <col min="5892" max="5892" width="8.44140625" style="174" bestFit="1" customWidth="1"/>
    <col min="5893" max="5893" width="11.6640625" style="174" customWidth="1"/>
    <col min="5894" max="5894" width="12.33203125" style="174" bestFit="1" customWidth="1"/>
    <col min="5895" max="6144" width="9.109375" style="174"/>
    <col min="6145" max="6145" width="12.109375" style="174" bestFit="1" customWidth="1"/>
    <col min="6146" max="6146" width="50" style="174" customWidth="1"/>
    <col min="6147" max="6147" width="7.33203125" style="174" bestFit="1" customWidth="1"/>
    <col min="6148" max="6148" width="8.44140625" style="174" bestFit="1" customWidth="1"/>
    <col min="6149" max="6149" width="11.6640625" style="174" customWidth="1"/>
    <col min="6150" max="6150" width="12.33203125" style="174" bestFit="1" customWidth="1"/>
    <col min="6151" max="6400" width="9.109375" style="174"/>
    <col min="6401" max="6401" width="12.109375" style="174" bestFit="1" customWidth="1"/>
    <col min="6402" max="6402" width="50" style="174" customWidth="1"/>
    <col min="6403" max="6403" width="7.33203125" style="174" bestFit="1" customWidth="1"/>
    <col min="6404" max="6404" width="8.44140625" style="174" bestFit="1" customWidth="1"/>
    <col min="6405" max="6405" width="11.6640625" style="174" customWidth="1"/>
    <col min="6406" max="6406" width="12.33203125" style="174" bestFit="1" customWidth="1"/>
    <col min="6407" max="6656" width="9.109375" style="174"/>
    <col min="6657" max="6657" width="12.109375" style="174" bestFit="1" customWidth="1"/>
    <col min="6658" max="6658" width="50" style="174" customWidth="1"/>
    <col min="6659" max="6659" width="7.33203125" style="174" bestFit="1" customWidth="1"/>
    <col min="6660" max="6660" width="8.44140625" style="174" bestFit="1" customWidth="1"/>
    <col min="6661" max="6661" width="11.6640625" style="174" customWidth="1"/>
    <col min="6662" max="6662" width="12.33203125" style="174" bestFit="1" customWidth="1"/>
    <col min="6663" max="6912" width="9.109375" style="174"/>
    <col min="6913" max="6913" width="12.109375" style="174" bestFit="1" customWidth="1"/>
    <col min="6914" max="6914" width="50" style="174" customWidth="1"/>
    <col min="6915" max="6915" width="7.33203125" style="174" bestFit="1" customWidth="1"/>
    <col min="6916" max="6916" width="8.44140625" style="174" bestFit="1" customWidth="1"/>
    <col min="6917" max="6917" width="11.6640625" style="174" customWidth="1"/>
    <col min="6918" max="6918" width="12.33203125" style="174" bestFit="1" customWidth="1"/>
    <col min="6919" max="7168" width="9.109375" style="174"/>
    <col min="7169" max="7169" width="12.109375" style="174" bestFit="1" customWidth="1"/>
    <col min="7170" max="7170" width="50" style="174" customWidth="1"/>
    <col min="7171" max="7171" width="7.33203125" style="174" bestFit="1" customWidth="1"/>
    <col min="7172" max="7172" width="8.44140625" style="174" bestFit="1" customWidth="1"/>
    <col min="7173" max="7173" width="11.6640625" style="174" customWidth="1"/>
    <col min="7174" max="7174" width="12.33203125" style="174" bestFit="1" customWidth="1"/>
    <col min="7175" max="7424" width="9.109375" style="174"/>
    <col min="7425" max="7425" width="12.109375" style="174" bestFit="1" customWidth="1"/>
    <col min="7426" max="7426" width="50" style="174" customWidth="1"/>
    <col min="7427" max="7427" width="7.33203125" style="174" bestFit="1" customWidth="1"/>
    <col min="7428" max="7428" width="8.44140625" style="174" bestFit="1" customWidth="1"/>
    <col min="7429" max="7429" width="11.6640625" style="174" customWidth="1"/>
    <col min="7430" max="7430" width="12.33203125" style="174" bestFit="1" customWidth="1"/>
    <col min="7431" max="7680" width="9.109375" style="174"/>
    <col min="7681" max="7681" width="12.109375" style="174" bestFit="1" customWidth="1"/>
    <col min="7682" max="7682" width="50" style="174" customWidth="1"/>
    <col min="7683" max="7683" width="7.33203125" style="174" bestFit="1" customWidth="1"/>
    <col min="7684" max="7684" width="8.44140625" style="174" bestFit="1" customWidth="1"/>
    <col min="7685" max="7685" width="11.6640625" style="174" customWidth="1"/>
    <col min="7686" max="7686" width="12.33203125" style="174" bestFit="1" customWidth="1"/>
    <col min="7687" max="7936" width="9.109375" style="174"/>
    <col min="7937" max="7937" width="12.109375" style="174" bestFit="1" customWidth="1"/>
    <col min="7938" max="7938" width="50" style="174" customWidth="1"/>
    <col min="7939" max="7939" width="7.33203125" style="174" bestFit="1" customWidth="1"/>
    <col min="7940" max="7940" width="8.44140625" style="174" bestFit="1" customWidth="1"/>
    <col min="7941" max="7941" width="11.6640625" style="174" customWidth="1"/>
    <col min="7942" max="7942" width="12.33203125" style="174" bestFit="1" customWidth="1"/>
    <col min="7943" max="8192" width="9.109375" style="174"/>
    <col min="8193" max="8193" width="12.109375" style="174" bestFit="1" customWidth="1"/>
    <col min="8194" max="8194" width="50" style="174" customWidth="1"/>
    <col min="8195" max="8195" width="7.33203125" style="174" bestFit="1" customWidth="1"/>
    <col min="8196" max="8196" width="8.44140625" style="174" bestFit="1" customWidth="1"/>
    <col min="8197" max="8197" width="11.6640625" style="174" customWidth="1"/>
    <col min="8198" max="8198" width="12.33203125" style="174" bestFit="1" customWidth="1"/>
    <col min="8199" max="8448" width="9.109375" style="174"/>
    <col min="8449" max="8449" width="12.109375" style="174" bestFit="1" customWidth="1"/>
    <col min="8450" max="8450" width="50" style="174" customWidth="1"/>
    <col min="8451" max="8451" width="7.33203125" style="174" bestFit="1" customWidth="1"/>
    <col min="8452" max="8452" width="8.44140625" style="174" bestFit="1" customWidth="1"/>
    <col min="8453" max="8453" width="11.6640625" style="174" customWidth="1"/>
    <col min="8454" max="8454" width="12.33203125" style="174" bestFit="1" customWidth="1"/>
    <col min="8455" max="8704" width="9.109375" style="174"/>
    <col min="8705" max="8705" width="12.109375" style="174" bestFit="1" customWidth="1"/>
    <col min="8706" max="8706" width="50" style="174" customWidth="1"/>
    <col min="8707" max="8707" width="7.33203125" style="174" bestFit="1" customWidth="1"/>
    <col min="8708" max="8708" width="8.44140625" style="174" bestFit="1" customWidth="1"/>
    <col min="8709" max="8709" width="11.6640625" style="174" customWidth="1"/>
    <col min="8710" max="8710" width="12.33203125" style="174" bestFit="1" customWidth="1"/>
    <col min="8711" max="8960" width="9.109375" style="174"/>
    <col min="8961" max="8961" width="12.109375" style="174" bestFit="1" customWidth="1"/>
    <col min="8962" max="8962" width="50" style="174" customWidth="1"/>
    <col min="8963" max="8963" width="7.33203125" style="174" bestFit="1" customWidth="1"/>
    <col min="8964" max="8964" width="8.44140625" style="174" bestFit="1" customWidth="1"/>
    <col min="8965" max="8965" width="11.6640625" style="174" customWidth="1"/>
    <col min="8966" max="8966" width="12.33203125" style="174" bestFit="1" customWidth="1"/>
    <col min="8967" max="9216" width="9.109375" style="174"/>
    <col min="9217" max="9217" width="12.109375" style="174" bestFit="1" customWidth="1"/>
    <col min="9218" max="9218" width="50" style="174" customWidth="1"/>
    <col min="9219" max="9219" width="7.33203125" style="174" bestFit="1" customWidth="1"/>
    <col min="9220" max="9220" width="8.44140625" style="174" bestFit="1" customWidth="1"/>
    <col min="9221" max="9221" width="11.6640625" style="174" customWidth="1"/>
    <col min="9222" max="9222" width="12.33203125" style="174" bestFit="1" customWidth="1"/>
    <col min="9223" max="9472" width="9.109375" style="174"/>
    <col min="9473" max="9473" width="12.109375" style="174" bestFit="1" customWidth="1"/>
    <col min="9474" max="9474" width="50" style="174" customWidth="1"/>
    <col min="9475" max="9475" width="7.33203125" style="174" bestFit="1" customWidth="1"/>
    <col min="9476" max="9476" width="8.44140625" style="174" bestFit="1" customWidth="1"/>
    <col min="9477" max="9477" width="11.6640625" style="174" customWidth="1"/>
    <col min="9478" max="9478" width="12.33203125" style="174" bestFit="1" customWidth="1"/>
    <col min="9479" max="9728" width="9.109375" style="174"/>
    <col min="9729" max="9729" width="12.109375" style="174" bestFit="1" customWidth="1"/>
    <col min="9730" max="9730" width="50" style="174" customWidth="1"/>
    <col min="9731" max="9731" width="7.33203125" style="174" bestFit="1" customWidth="1"/>
    <col min="9732" max="9732" width="8.44140625" style="174" bestFit="1" customWidth="1"/>
    <col min="9733" max="9733" width="11.6640625" style="174" customWidth="1"/>
    <col min="9734" max="9734" width="12.33203125" style="174" bestFit="1" customWidth="1"/>
    <col min="9735" max="9984" width="9.109375" style="174"/>
    <col min="9985" max="9985" width="12.109375" style="174" bestFit="1" customWidth="1"/>
    <col min="9986" max="9986" width="50" style="174" customWidth="1"/>
    <col min="9987" max="9987" width="7.33203125" style="174" bestFit="1" customWidth="1"/>
    <col min="9988" max="9988" width="8.44140625" style="174" bestFit="1" customWidth="1"/>
    <col min="9989" max="9989" width="11.6640625" style="174" customWidth="1"/>
    <col min="9990" max="9990" width="12.33203125" style="174" bestFit="1" customWidth="1"/>
    <col min="9991" max="10240" width="9.109375" style="174"/>
    <col min="10241" max="10241" width="12.109375" style="174" bestFit="1" customWidth="1"/>
    <col min="10242" max="10242" width="50" style="174" customWidth="1"/>
    <col min="10243" max="10243" width="7.33203125" style="174" bestFit="1" customWidth="1"/>
    <col min="10244" max="10244" width="8.44140625" style="174" bestFit="1" customWidth="1"/>
    <col min="10245" max="10245" width="11.6640625" style="174" customWidth="1"/>
    <col min="10246" max="10246" width="12.33203125" style="174" bestFit="1" customWidth="1"/>
    <col min="10247" max="10496" width="9.109375" style="174"/>
    <col min="10497" max="10497" width="12.109375" style="174" bestFit="1" customWidth="1"/>
    <col min="10498" max="10498" width="50" style="174" customWidth="1"/>
    <col min="10499" max="10499" width="7.33203125" style="174" bestFit="1" customWidth="1"/>
    <col min="10500" max="10500" width="8.44140625" style="174" bestFit="1" customWidth="1"/>
    <col min="10501" max="10501" width="11.6640625" style="174" customWidth="1"/>
    <col min="10502" max="10502" width="12.33203125" style="174" bestFit="1" customWidth="1"/>
    <col min="10503" max="10752" width="9.109375" style="174"/>
    <col min="10753" max="10753" width="12.109375" style="174" bestFit="1" customWidth="1"/>
    <col min="10754" max="10754" width="50" style="174" customWidth="1"/>
    <col min="10755" max="10755" width="7.33203125" style="174" bestFit="1" customWidth="1"/>
    <col min="10756" max="10756" width="8.44140625" style="174" bestFit="1" customWidth="1"/>
    <col min="10757" max="10757" width="11.6640625" style="174" customWidth="1"/>
    <col min="10758" max="10758" width="12.33203125" style="174" bestFit="1" customWidth="1"/>
    <col min="10759" max="11008" width="9.109375" style="174"/>
    <col min="11009" max="11009" width="12.109375" style="174" bestFit="1" customWidth="1"/>
    <col min="11010" max="11010" width="50" style="174" customWidth="1"/>
    <col min="11011" max="11011" width="7.33203125" style="174" bestFit="1" customWidth="1"/>
    <col min="11012" max="11012" width="8.44140625" style="174" bestFit="1" customWidth="1"/>
    <col min="11013" max="11013" width="11.6640625" style="174" customWidth="1"/>
    <col min="11014" max="11014" width="12.33203125" style="174" bestFit="1" customWidth="1"/>
    <col min="11015" max="11264" width="9.109375" style="174"/>
    <col min="11265" max="11265" width="12.109375" style="174" bestFit="1" customWidth="1"/>
    <col min="11266" max="11266" width="50" style="174" customWidth="1"/>
    <col min="11267" max="11267" width="7.33203125" style="174" bestFit="1" customWidth="1"/>
    <col min="11268" max="11268" width="8.44140625" style="174" bestFit="1" customWidth="1"/>
    <col min="11269" max="11269" width="11.6640625" style="174" customWidth="1"/>
    <col min="11270" max="11270" width="12.33203125" style="174" bestFit="1" customWidth="1"/>
    <col min="11271" max="11520" width="9.109375" style="174"/>
    <col min="11521" max="11521" width="12.109375" style="174" bestFit="1" customWidth="1"/>
    <col min="11522" max="11522" width="50" style="174" customWidth="1"/>
    <col min="11523" max="11523" width="7.33203125" style="174" bestFit="1" customWidth="1"/>
    <col min="11524" max="11524" width="8.44140625" style="174" bestFit="1" customWidth="1"/>
    <col min="11525" max="11525" width="11.6640625" style="174" customWidth="1"/>
    <col min="11526" max="11526" width="12.33203125" style="174" bestFit="1" customWidth="1"/>
    <col min="11527" max="11776" width="9.109375" style="174"/>
    <col min="11777" max="11777" width="12.109375" style="174" bestFit="1" customWidth="1"/>
    <col min="11778" max="11778" width="50" style="174" customWidth="1"/>
    <col min="11779" max="11779" width="7.33203125" style="174" bestFit="1" customWidth="1"/>
    <col min="11780" max="11780" width="8.44140625" style="174" bestFit="1" customWidth="1"/>
    <col min="11781" max="11781" width="11.6640625" style="174" customWidth="1"/>
    <col min="11782" max="11782" width="12.33203125" style="174" bestFit="1" customWidth="1"/>
    <col min="11783" max="12032" width="9.109375" style="174"/>
    <col min="12033" max="12033" width="12.109375" style="174" bestFit="1" customWidth="1"/>
    <col min="12034" max="12034" width="50" style="174" customWidth="1"/>
    <col min="12035" max="12035" width="7.33203125" style="174" bestFit="1" customWidth="1"/>
    <col min="12036" max="12036" width="8.44140625" style="174" bestFit="1" customWidth="1"/>
    <col min="12037" max="12037" width="11.6640625" style="174" customWidth="1"/>
    <col min="12038" max="12038" width="12.33203125" style="174" bestFit="1" customWidth="1"/>
    <col min="12039" max="12288" width="9.109375" style="174"/>
    <col min="12289" max="12289" width="12.109375" style="174" bestFit="1" customWidth="1"/>
    <col min="12290" max="12290" width="50" style="174" customWidth="1"/>
    <col min="12291" max="12291" width="7.33203125" style="174" bestFit="1" customWidth="1"/>
    <col min="12292" max="12292" width="8.44140625" style="174" bestFit="1" customWidth="1"/>
    <col min="12293" max="12293" width="11.6640625" style="174" customWidth="1"/>
    <col min="12294" max="12294" width="12.33203125" style="174" bestFit="1" customWidth="1"/>
    <col min="12295" max="12544" width="9.109375" style="174"/>
    <col min="12545" max="12545" width="12.109375" style="174" bestFit="1" customWidth="1"/>
    <col min="12546" max="12546" width="50" style="174" customWidth="1"/>
    <col min="12547" max="12547" width="7.33203125" style="174" bestFit="1" customWidth="1"/>
    <col min="12548" max="12548" width="8.44140625" style="174" bestFit="1" customWidth="1"/>
    <col min="12549" max="12549" width="11.6640625" style="174" customWidth="1"/>
    <col min="12550" max="12550" width="12.33203125" style="174" bestFit="1" customWidth="1"/>
    <col min="12551" max="12800" width="9.109375" style="174"/>
    <col min="12801" max="12801" width="12.109375" style="174" bestFit="1" customWidth="1"/>
    <col min="12802" max="12802" width="50" style="174" customWidth="1"/>
    <col min="12803" max="12803" width="7.33203125" style="174" bestFit="1" customWidth="1"/>
    <col min="12804" max="12804" width="8.44140625" style="174" bestFit="1" customWidth="1"/>
    <col min="12805" max="12805" width="11.6640625" style="174" customWidth="1"/>
    <col min="12806" max="12806" width="12.33203125" style="174" bestFit="1" customWidth="1"/>
    <col min="12807" max="13056" width="9.109375" style="174"/>
    <col min="13057" max="13057" width="12.109375" style="174" bestFit="1" customWidth="1"/>
    <col min="13058" max="13058" width="50" style="174" customWidth="1"/>
    <col min="13059" max="13059" width="7.33203125" style="174" bestFit="1" customWidth="1"/>
    <col min="13060" max="13060" width="8.44140625" style="174" bestFit="1" customWidth="1"/>
    <col min="13061" max="13061" width="11.6640625" style="174" customWidth="1"/>
    <col min="13062" max="13062" width="12.33203125" style="174" bestFit="1" customWidth="1"/>
    <col min="13063" max="13312" width="9.109375" style="174"/>
    <col min="13313" max="13313" width="12.109375" style="174" bestFit="1" customWidth="1"/>
    <col min="13314" max="13314" width="50" style="174" customWidth="1"/>
    <col min="13315" max="13315" width="7.33203125" style="174" bestFit="1" customWidth="1"/>
    <col min="13316" max="13316" width="8.44140625" style="174" bestFit="1" customWidth="1"/>
    <col min="13317" max="13317" width="11.6640625" style="174" customWidth="1"/>
    <col min="13318" max="13318" width="12.33203125" style="174" bestFit="1" customWidth="1"/>
    <col min="13319" max="13568" width="9.109375" style="174"/>
    <col min="13569" max="13569" width="12.109375" style="174" bestFit="1" customWidth="1"/>
    <col min="13570" max="13570" width="50" style="174" customWidth="1"/>
    <col min="13571" max="13571" width="7.33203125" style="174" bestFit="1" customWidth="1"/>
    <col min="13572" max="13572" width="8.44140625" style="174" bestFit="1" customWidth="1"/>
    <col min="13573" max="13573" width="11.6640625" style="174" customWidth="1"/>
    <col min="13574" max="13574" width="12.33203125" style="174" bestFit="1" customWidth="1"/>
    <col min="13575" max="13824" width="9.109375" style="174"/>
    <col min="13825" max="13825" width="12.109375" style="174" bestFit="1" customWidth="1"/>
    <col min="13826" max="13826" width="50" style="174" customWidth="1"/>
    <col min="13827" max="13827" width="7.33203125" style="174" bestFit="1" customWidth="1"/>
    <col min="13828" max="13828" width="8.44140625" style="174" bestFit="1" customWidth="1"/>
    <col min="13829" max="13829" width="11.6640625" style="174" customWidth="1"/>
    <col min="13830" max="13830" width="12.33203125" style="174" bestFit="1" customWidth="1"/>
    <col min="13831" max="14080" width="9.109375" style="174"/>
    <col min="14081" max="14081" width="12.109375" style="174" bestFit="1" customWidth="1"/>
    <col min="14082" max="14082" width="50" style="174" customWidth="1"/>
    <col min="14083" max="14083" width="7.33203125" style="174" bestFit="1" customWidth="1"/>
    <col min="14084" max="14084" width="8.44140625" style="174" bestFit="1" customWidth="1"/>
    <col min="14085" max="14085" width="11.6640625" style="174" customWidth="1"/>
    <col min="14086" max="14086" width="12.33203125" style="174" bestFit="1" customWidth="1"/>
    <col min="14087" max="14336" width="9.109375" style="174"/>
    <col min="14337" max="14337" width="12.109375" style="174" bestFit="1" customWidth="1"/>
    <col min="14338" max="14338" width="50" style="174" customWidth="1"/>
    <col min="14339" max="14339" width="7.33203125" style="174" bestFit="1" customWidth="1"/>
    <col min="14340" max="14340" width="8.44140625" style="174" bestFit="1" customWidth="1"/>
    <col min="14341" max="14341" width="11.6640625" style="174" customWidth="1"/>
    <col min="14342" max="14342" width="12.33203125" style="174" bestFit="1" customWidth="1"/>
    <col min="14343" max="14592" width="9.109375" style="174"/>
    <col min="14593" max="14593" width="12.109375" style="174" bestFit="1" customWidth="1"/>
    <col min="14594" max="14594" width="50" style="174" customWidth="1"/>
    <col min="14595" max="14595" width="7.33203125" style="174" bestFit="1" customWidth="1"/>
    <col min="14596" max="14596" width="8.44140625" style="174" bestFit="1" customWidth="1"/>
    <col min="14597" max="14597" width="11.6640625" style="174" customWidth="1"/>
    <col min="14598" max="14598" width="12.33203125" style="174" bestFit="1" customWidth="1"/>
    <col min="14599" max="14848" width="9.109375" style="174"/>
    <col min="14849" max="14849" width="12.109375" style="174" bestFit="1" customWidth="1"/>
    <col min="14850" max="14850" width="50" style="174" customWidth="1"/>
    <col min="14851" max="14851" width="7.33203125" style="174" bestFit="1" customWidth="1"/>
    <col min="14852" max="14852" width="8.44140625" style="174" bestFit="1" customWidth="1"/>
    <col min="14853" max="14853" width="11.6640625" style="174" customWidth="1"/>
    <col min="14854" max="14854" width="12.33203125" style="174" bestFit="1" customWidth="1"/>
    <col min="14855" max="15104" width="9.109375" style="174"/>
    <col min="15105" max="15105" width="12.109375" style="174" bestFit="1" customWidth="1"/>
    <col min="15106" max="15106" width="50" style="174" customWidth="1"/>
    <col min="15107" max="15107" width="7.33203125" style="174" bestFit="1" customWidth="1"/>
    <col min="15108" max="15108" width="8.44140625" style="174" bestFit="1" customWidth="1"/>
    <col min="15109" max="15109" width="11.6640625" style="174" customWidth="1"/>
    <col min="15110" max="15110" width="12.33203125" style="174" bestFit="1" customWidth="1"/>
    <col min="15111" max="15360" width="9.109375" style="174"/>
    <col min="15361" max="15361" width="12.109375" style="174" bestFit="1" customWidth="1"/>
    <col min="15362" max="15362" width="50" style="174" customWidth="1"/>
    <col min="15363" max="15363" width="7.33203125" style="174" bestFit="1" customWidth="1"/>
    <col min="15364" max="15364" width="8.44140625" style="174" bestFit="1" customWidth="1"/>
    <col min="15365" max="15365" width="11.6640625" style="174" customWidth="1"/>
    <col min="15366" max="15366" width="12.33203125" style="174" bestFit="1" customWidth="1"/>
    <col min="15367" max="15616" width="9.109375" style="174"/>
    <col min="15617" max="15617" width="12.109375" style="174" bestFit="1" customWidth="1"/>
    <col min="15618" max="15618" width="50" style="174" customWidth="1"/>
    <col min="15619" max="15619" width="7.33203125" style="174" bestFit="1" customWidth="1"/>
    <col min="15620" max="15620" width="8.44140625" style="174" bestFit="1" customWidth="1"/>
    <col min="15621" max="15621" width="11.6640625" style="174" customWidth="1"/>
    <col min="15622" max="15622" width="12.33203125" style="174" bestFit="1" customWidth="1"/>
    <col min="15623" max="15872" width="9.109375" style="174"/>
    <col min="15873" max="15873" width="12.109375" style="174" bestFit="1" customWidth="1"/>
    <col min="15874" max="15874" width="50" style="174" customWidth="1"/>
    <col min="15875" max="15875" width="7.33203125" style="174" bestFit="1" customWidth="1"/>
    <col min="15876" max="15876" width="8.44140625" style="174" bestFit="1" customWidth="1"/>
    <col min="15877" max="15877" width="11.6640625" style="174" customWidth="1"/>
    <col min="15878" max="15878" width="12.33203125" style="174" bestFit="1" customWidth="1"/>
    <col min="15879" max="16128" width="9.109375" style="174"/>
    <col min="16129" max="16129" width="12.109375" style="174" bestFit="1" customWidth="1"/>
    <col min="16130" max="16130" width="50" style="174" customWidth="1"/>
    <col min="16131" max="16131" width="7.33203125" style="174" bestFit="1" customWidth="1"/>
    <col min="16132" max="16132" width="8.44140625" style="174" bestFit="1" customWidth="1"/>
    <col min="16133" max="16133" width="11.6640625" style="174" customWidth="1"/>
    <col min="16134" max="16134" width="12.33203125" style="174" bestFit="1" customWidth="1"/>
    <col min="16135" max="16384" width="9.109375" style="174"/>
  </cols>
  <sheetData>
    <row r="1" spans="1:7" ht="13.8" thickBot="1"/>
    <row r="2" spans="1:7" s="180" customFormat="1" ht="21" thickBot="1">
      <c r="A2" s="178"/>
      <c r="B2" s="238" t="s">
        <v>70</v>
      </c>
      <c r="C2" s="158" t="s">
        <v>236</v>
      </c>
      <c r="D2" s="159" t="s">
        <v>243</v>
      </c>
      <c r="E2" s="158" t="s">
        <v>245</v>
      </c>
      <c r="F2" s="160" t="s">
        <v>246</v>
      </c>
      <c r="G2" s="179"/>
    </row>
    <row r="3" spans="1:7" s="180" customFormat="1">
      <c r="A3" s="178"/>
      <c r="B3" s="181" t="s">
        <v>247</v>
      </c>
      <c r="C3" s="182"/>
      <c r="D3" s="183"/>
      <c r="E3" s="182"/>
      <c r="F3" s="184">
        <f>SUM(F4:F27)</f>
        <v>0</v>
      </c>
      <c r="G3" s="179"/>
    </row>
    <row r="4" spans="1:7" s="180" customFormat="1">
      <c r="A4" s="178"/>
      <c r="B4" s="181" t="s">
        <v>248</v>
      </c>
      <c r="C4" s="182"/>
      <c r="D4" s="183"/>
      <c r="E4" s="182"/>
      <c r="F4" s="184"/>
      <c r="G4" s="179"/>
    </row>
    <row r="5" spans="1:7" s="188" customFormat="1" ht="20.399999999999999">
      <c r="A5" s="185"/>
      <c r="B5" s="186" t="s">
        <v>249</v>
      </c>
      <c r="C5" s="161" t="s">
        <v>205</v>
      </c>
      <c r="D5" s="162">
        <v>1</v>
      </c>
      <c r="E5" s="237">
        <v>0</v>
      </c>
      <c r="F5" s="164">
        <f>E5*D5</f>
        <v>0</v>
      </c>
      <c r="G5" s="187"/>
    </row>
    <row r="6" spans="1:7" s="188" customFormat="1">
      <c r="A6" s="185"/>
      <c r="B6" s="186" t="s">
        <v>250</v>
      </c>
      <c r="C6" s="161" t="s">
        <v>205</v>
      </c>
      <c r="D6" s="162">
        <v>2</v>
      </c>
      <c r="E6" s="237">
        <v>0</v>
      </c>
      <c r="F6" s="164">
        <f>E6*D6</f>
        <v>0</v>
      </c>
      <c r="G6" s="187"/>
    </row>
    <row r="7" spans="1:7" s="188" customFormat="1">
      <c r="A7" s="185"/>
      <c r="B7" s="186" t="s">
        <v>251</v>
      </c>
      <c r="C7" s="161" t="s">
        <v>205</v>
      </c>
      <c r="D7" s="162">
        <v>0</v>
      </c>
      <c r="E7" s="237">
        <v>0</v>
      </c>
      <c r="F7" s="164">
        <f>E7*D7</f>
        <v>0</v>
      </c>
      <c r="G7" s="187" t="s">
        <v>252</v>
      </c>
    </row>
    <row r="8" spans="1:7" s="188" customFormat="1">
      <c r="A8" s="185"/>
      <c r="B8" s="186" t="s">
        <v>253</v>
      </c>
      <c r="C8" s="161" t="s">
        <v>205</v>
      </c>
      <c r="D8" s="162">
        <v>1</v>
      </c>
      <c r="E8" s="237">
        <v>0</v>
      </c>
      <c r="F8" s="164">
        <f>E8*D8</f>
        <v>0</v>
      </c>
      <c r="G8" s="187"/>
    </row>
    <row r="9" spans="1:7" s="188" customFormat="1">
      <c r="A9" s="185"/>
      <c r="B9" s="186" t="s">
        <v>254</v>
      </c>
      <c r="C9" s="161" t="s">
        <v>205</v>
      </c>
      <c r="D9" s="162">
        <v>5</v>
      </c>
      <c r="E9" s="237">
        <v>0</v>
      </c>
      <c r="F9" s="164">
        <f>E9*D9</f>
        <v>0</v>
      </c>
      <c r="G9" s="187"/>
    </row>
    <row r="10" spans="1:7" s="188" customFormat="1">
      <c r="A10" s="185"/>
      <c r="B10" s="186" t="s">
        <v>255</v>
      </c>
      <c r="C10" s="161" t="s">
        <v>205</v>
      </c>
      <c r="D10" s="162">
        <v>10</v>
      </c>
      <c r="E10" s="237">
        <v>0</v>
      </c>
      <c r="F10" s="164">
        <f t="shared" ref="F10:F27" si="0">E10*D10</f>
        <v>0</v>
      </c>
      <c r="G10" s="187"/>
    </row>
    <row r="11" spans="1:7" s="188" customFormat="1">
      <c r="A11" s="185"/>
      <c r="B11" s="186" t="s">
        <v>256</v>
      </c>
      <c r="C11" s="161" t="s">
        <v>205</v>
      </c>
      <c r="D11" s="162">
        <v>10</v>
      </c>
      <c r="E11" s="237">
        <v>0</v>
      </c>
      <c r="F11" s="164">
        <f>E11*D11</f>
        <v>0</v>
      </c>
      <c r="G11" s="187"/>
    </row>
    <row r="12" spans="1:7" s="188" customFormat="1">
      <c r="A12" s="185"/>
      <c r="B12" s="186" t="s">
        <v>257</v>
      </c>
      <c r="C12" s="161" t="s">
        <v>205</v>
      </c>
      <c r="D12" s="162">
        <v>2</v>
      </c>
      <c r="E12" s="237">
        <v>0</v>
      </c>
      <c r="F12" s="164">
        <f t="shared" si="0"/>
        <v>0</v>
      </c>
      <c r="G12" s="187"/>
    </row>
    <row r="13" spans="1:7" s="188" customFormat="1">
      <c r="A13" s="185"/>
      <c r="B13" s="186" t="s">
        <v>258</v>
      </c>
      <c r="C13" s="161" t="s">
        <v>205</v>
      </c>
      <c r="D13" s="162">
        <v>5</v>
      </c>
      <c r="E13" s="237">
        <v>0</v>
      </c>
      <c r="F13" s="164">
        <f t="shared" si="0"/>
        <v>0</v>
      </c>
      <c r="G13" s="187"/>
    </row>
    <row r="14" spans="1:7" s="188" customFormat="1">
      <c r="A14" s="185"/>
      <c r="B14" s="186" t="s">
        <v>259</v>
      </c>
      <c r="C14" s="161" t="s">
        <v>205</v>
      </c>
      <c r="D14" s="162">
        <v>17</v>
      </c>
      <c r="E14" s="237">
        <v>0</v>
      </c>
      <c r="F14" s="164">
        <f t="shared" si="0"/>
        <v>0</v>
      </c>
      <c r="G14" s="187"/>
    </row>
    <row r="15" spans="1:7" s="188" customFormat="1">
      <c r="A15" s="185"/>
      <c r="B15" s="186" t="s">
        <v>260</v>
      </c>
      <c r="C15" s="161" t="s">
        <v>205</v>
      </c>
      <c r="D15" s="162">
        <v>24</v>
      </c>
      <c r="E15" s="237">
        <v>0</v>
      </c>
      <c r="F15" s="164">
        <f t="shared" si="0"/>
        <v>0</v>
      </c>
      <c r="G15" s="187"/>
    </row>
    <row r="16" spans="1:7" s="188" customFormat="1">
      <c r="A16" s="185"/>
      <c r="B16" s="186" t="s">
        <v>261</v>
      </c>
      <c r="C16" s="161" t="s">
        <v>205</v>
      </c>
      <c r="D16" s="162">
        <v>31</v>
      </c>
      <c r="E16" s="237">
        <v>0</v>
      </c>
      <c r="F16" s="164">
        <f t="shared" si="0"/>
        <v>0</v>
      </c>
      <c r="G16" s="187"/>
    </row>
    <row r="17" spans="1:7" s="188" customFormat="1">
      <c r="A17" s="185"/>
      <c r="B17" s="186" t="s">
        <v>262</v>
      </c>
      <c r="C17" s="161" t="s">
        <v>205</v>
      </c>
      <c r="D17" s="162">
        <v>3</v>
      </c>
      <c r="E17" s="237">
        <v>0</v>
      </c>
      <c r="F17" s="164">
        <f t="shared" si="0"/>
        <v>0</v>
      </c>
      <c r="G17" s="187"/>
    </row>
    <row r="18" spans="1:7" s="188" customFormat="1">
      <c r="A18" s="185"/>
      <c r="B18" s="186" t="s">
        <v>263</v>
      </c>
      <c r="C18" s="161" t="s">
        <v>116</v>
      </c>
      <c r="D18" s="162">
        <f>(D13+D14+D15+D16+D17)*28</f>
        <v>2240</v>
      </c>
      <c r="E18" s="237">
        <v>0</v>
      </c>
      <c r="F18" s="164">
        <f t="shared" si="0"/>
        <v>0</v>
      </c>
      <c r="G18" s="187"/>
    </row>
    <row r="19" spans="1:7" s="188" customFormat="1">
      <c r="A19" s="185"/>
      <c r="B19" s="186" t="s">
        <v>264</v>
      </c>
      <c r="C19" s="161" t="s">
        <v>116</v>
      </c>
      <c r="D19" s="162">
        <f>13*34</f>
        <v>442</v>
      </c>
      <c r="E19" s="237">
        <v>0</v>
      </c>
      <c r="F19" s="164">
        <f t="shared" si="0"/>
        <v>0</v>
      </c>
      <c r="G19" s="187"/>
    </row>
    <row r="20" spans="1:7" s="188" customFormat="1">
      <c r="A20" s="185"/>
      <c r="B20" s="186" t="s">
        <v>265</v>
      </c>
      <c r="C20" s="161" t="s">
        <v>116</v>
      </c>
      <c r="D20" s="162">
        <f>D19</f>
        <v>442</v>
      </c>
      <c r="E20" s="237">
        <v>0</v>
      </c>
      <c r="F20" s="164">
        <f t="shared" si="0"/>
        <v>0</v>
      </c>
      <c r="G20" s="187"/>
    </row>
    <row r="21" spans="1:7" s="188" customFormat="1">
      <c r="A21" s="185"/>
      <c r="B21" s="186" t="s">
        <v>266</v>
      </c>
      <c r="C21" s="161" t="s">
        <v>116</v>
      </c>
      <c r="D21" s="162">
        <f>($D$18+$D$19)*0.48</f>
        <v>1287.3599999999999</v>
      </c>
      <c r="E21" s="237">
        <v>0</v>
      </c>
      <c r="F21" s="164">
        <f t="shared" si="0"/>
        <v>0</v>
      </c>
      <c r="G21" s="187"/>
    </row>
    <row r="22" spans="1:7" s="188" customFormat="1">
      <c r="A22" s="185"/>
      <c r="B22" s="186" t="s">
        <v>267</v>
      </c>
      <c r="C22" s="161" t="s">
        <v>116</v>
      </c>
      <c r="D22" s="162">
        <f>($D$18+$D$19)*0.16</f>
        <v>429.12</v>
      </c>
      <c r="E22" s="237">
        <v>0</v>
      </c>
      <c r="F22" s="164">
        <f t="shared" si="0"/>
        <v>0</v>
      </c>
      <c r="G22" s="187"/>
    </row>
    <row r="23" spans="1:7" s="188" customFormat="1">
      <c r="A23" s="185"/>
      <c r="B23" s="186" t="s">
        <v>268</v>
      </c>
      <c r="C23" s="161" t="s">
        <v>116</v>
      </c>
      <c r="D23" s="162">
        <f>($D$18+$D$19)*0.08</f>
        <v>214.56</v>
      </c>
      <c r="E23" s="237">
        <v>0</v>
      </c>
      <c r="F23" s="164">
        <f t="shared" si="0"/>
        <v>0</v>
      </c>
      <c r="G23" s="187"/>
    </row>
    <row r="24" spans="1:7" s="188" customFormat="1">
      <c r="A24" s="185"/>
      <c r="B24" s="186" t="s">
        <v>269</v>
      </c>
      <c r="C24" s="161" t="s">
        <v>116</v>
      </c>
      <c r="D24" s="162">
        <f>($D$18+$D$19)*0.04</f>
        <v>107.28</v>
      </c>
      <c r="E24" s="237">
        <v>0</v>
      </c>
      <c r="F24" s="164">
        <f t="shared" si="0"/>
        <v>0</v>
      </c>
      <c r="G24" s="187"/>
    </row>
    <row r="25" spans="1:7" s="188" customFormat="1">
      <c r="A25" s="185"/>
      <c r="B25" s="186" t="s">
        <v>270</v>
      </c>
      <c r="C25" s="161" t="s">
        <v>116</v>
      </c>
      <c r="D25" s="162">
        <v>50</v>
      </c>
      <c r="E25" s="237">
        <v>0</v>
      </c>
      <c r="F25" s="164">
        <f t="shared" si="0"/>
        <v>0</v>
      </c>
      <c r="G25" s="187"/>
    </row>
    <row r="26" spans="1:7" s="188" customFormat="1">
      <c r="A26" s="185"/>
      <c r="B26" s="186" t="s">
        <v>271</v>
      </c>
      <c r="C26" s="161" t="s">
        <v>116</v>
      </c>
      <c r="D26" s="162">
        <v>180</v>
      </c>
      <c r="E26" s="237">
        <v>0</v>
      </c>
      <c r="F26" s="164">
        <f t="shared" si="0"/>
        <v>0</v>
      </c>
      <c r="G26" s="187"/>
    </row>
    <row r="27" spans="1:7" s="188" customFormat="1">
      <c r="A27" s="185"/>
      <c r="B27" s="186" t="s">
        <v>272</v>
      </c>
      <c r="C27" s="161" t="s">
        <v>273</v>
      </c>
      <c r="D27" s="162">
        <v>1</v>
      </c>
      <c r="E27" s="237">
        <v>0</v>
      </c>
      <c r="F27" s="164">
        <f t="shared" si="0"/>
        <v>0</v>
      </c>
      <c r="G27" s="187"/>
    </row>
    <row r="28" spans="1:7" s="188" customFormat="1">
      <c r="A28" s="185"/>
      <c r="B28" s="186" t="s">
        <v>274</v>
      </c>
      <c r="C28" s="161"/>
      <c r="D28" s="162"/>
      <c r="E28" s="163"/>
      <c r="F28" s="164"/>
      <c r="G28" s="187"/>
    </row>
    <row r="29" spans="1:7" s="188" customFormat="1" ht="13.8" thickBot="1">
      <c r="A29" s="185"/>
      <c r="B29" s="189"/>
      <c r="C29" s="190"/>
      <c r="D29" s="191"/>
      <c r="E29" s="192"/>
      <c r="F29" s="193"/>
      <c r="G29" s="187"/>
    </row>
    <row r="30" spans="1:7" s="180" customFormat="1">
      <c r="A30" s="178"/>
      <c r="B30" s="194" t="s">
        <v>275</v>
      </c>
      <c r="C30" s="182"/>
      <c r="D30" s="183"/>
      <c r="E30" s="182"/>
      <c r="F30" s="184">
        <f>SUM(F32:F68)</f>
        <v>0</v>
      </c>
      <c r="G30" s="179"/>
    </row>
    <row r="31" spans="1:7" s="180" customFormat="1">
      <c r="A31" s="178"/>
      <c r="B31" s="194" t="s">
        <v>248</v>
      </c>
      <c r="C31" s="182"/>
      <c r="D31" s="183"/>
      <c r="E31" s="182"/>
      <c r="F31" s="184"/>
      <c r="G31" s="179"/>
    </row>
    <row r="32" spans="1:7" s="188" customFormat="1">
      <c r="A32" s="185" t="s">
        <v>276</v>
      </c>
      <c r="B32" s="186" t="s">
        <v>360</v>
      </c>
      <c r="C32" s="161" t="s">
        <v>205</v>
      </c>
      <c r="D32" s="162">
        <v>1</v>
      </c>
      <c r="E32" s="237">
        <v>0</v>
      </c>
      <c r="F32" s="164">
        <f>E32*D32</f>
        <v>0</v>
      </c>
      <c r="G32" s="187"/>
    </row>
    <row r="33" spans="1:7" s="188" customFormat="1">
      <c r="A33" s="185" t="s">
        <v>277</v>
      </c>
      <c r="B33" s="186" t="s">
        <v>278</v>
      </c>
      <c r="C33" s="161" t="s">
        <v>205</v>
      </c>
      <c r="D33" s="162">
        <v>1</v>
      </c>
      <c r="E33" s="237">
        <v>0</v>
      </c>
      <c r="F33" s="164">
        <f t="shared" ref="F33:F48" si="1">E33*D33</f>
        <v>0</v>
      </c>
      <c r="G33" s="187"/>
    </row>
    <row r="34" spans="1:7" s="188" customFormat="1">
      <c r="A34" s="185" t="s">
        <v>279</v>
      </c>
      <c r="B34" s="186" t="s">
        <v>280</v>
      </c>
      <c r="C34" s="161" t="s">
        <v>205</v>
      </c>
      <c r="D34" s="162">
        <v>60</v>
      </c>
      <c r="E34" s="237">
        <v>0</v>
      </c>
      <c r="F34" s="164">
        <f t="shared" si="1"/>
        <v>0</v>
      </c>
      <c r="G34" s="187"/>
    </row>
    <row r="35" spans="1:7" s="188" customFormat="1">
      <c r="A35" s="185" t="s">
        <v>281</v>
      </c>
      <c r="B35" s="186" t="s">
        <v>282</v>
      </c>
      <c r="C35" s="161" t="s">
        <v>205</v>
      </c>
      <c r="D35" s="162">
        <v>1</v>
      </c>
      <c r="E35" s="237">
        <v>0</v>
      </c>
      <c r="F35" s="164">
        <f t="shared" si="1"/>
        <v>0</v>
      </c>
      <c r="G35" s="187"/>
    </row>
    <row r="36" spans="1:7" s="188" customFormat="1">
      <c r="A36" s="185" t="s">
        <v>283</v>
      </c>
      <c r="B36" s="186" t="s">
        <v>284</v>
      </c>
      <c r="C36" s="161" t="s">
        <v>205</v>
      </c>
      <c r="D36" s="162">
        <v>1</v>
      </c>
      <c r="E36" s="237">
        <v>0</v>
      </c>
      <c r="F36" s="164">
        <f t="shared" si="1"/>
        <v>0</v>
      </c>
      <c r="G36" s="187"/>
    </row>
    <row r="37" spans="1:7" s="188" customFormat="1">
      <c r="A37" s="185" t="s">
        <v>285</v>
      </c>
      <c r="B37" s="186" t="s">
        <v>286</v>
      </c>
      <c r="C37" s="161" t="s">
        <v>205</v>
      </c>
      <c r="D37" s="162">
        <v>1</v>
      </c>
      <c r="E37" s="237">
        <v>0</v>
      </c>
      <c r="F37" s="164">
        <f t="shared" si="1"/>
        <v>0</v>
      </c>
      <c r="G37" s="187"/>
    </row>
    <row r="38" spans="1:7" s="188" customFormat="1">
      <c r="A38" s="185" t="s">
        <v>287</v>
      </c>
      <c r="B38" s="186" t="s">
        <v>288</v>
      </c>
      <c r="C38" s="161" t="s">
        <v>205</v>
      </c>
      <c r="D38" s="162">
        <v>1</v>
      </c>
      <c r="E38" s="237">
        <v>0</v>
      </c>
      <c r="F38" s="164">
        <f t="shared" si="1"/>
        <v>0</v>
      </c>
      <c r="G38" s="187"/>
    </row>
    <row r="39" spans="1:7" s="188" customFormat="1">
      <c r="A39" s="185" t="s">
        <v>289</v>
      </c>
      <c r="B39" s="186" t="s">
        <v>290</v>
      </c>
      <c r="C39" s="161" t="s">
        <v>205</v>
      </c>
      <c r="D39" s="162">
        <v>2</v>
      </c>
      <c r="E39" s="237">
        <v>0</v>
      </c>
      <c r="F39" s="164">
        <f t="shared" si="1"/>
        <v>0</v>
      </c>
      <c r="G39" s="187"/>
    </row>
    <row r="40" spans="1:7" s="188" customFormat="1">
      <c r="A40" s="185" t="s">
        <v>291</v>
      </c>
      <c r="B40" s="186" t="s">
        <v>292</v>
      </c>
      <c r="C40" s="161" t="s">
        <v>205</v>
      </c>
      <c r="D40" s="162">
        <v>2</v>
      </c>
      <c r="E40" s="237">
        <v>0</v>
      </c>
      <c r="F40" s="164">
        <f t="shared" si="1"/>
        <v>0</v>
      </c>
      <c r="G40" s="187"/>
    </row>
    <row r="41" spans="1:7" s="188" customFormat="1" ht="20.399999999999999">
      <c r="A41" s="185" t="s">
        <v>293</v>
      </c>
      <c r="B41" s="186" t="s">
        <v>294</v>
      </c>
      <c r="C41" s="161" t="s">
        <v>205</v>
      </c>
      <c r="D41" s="162">
        <v>1</v>
      </c>
      <c r="E41" s="237">
        <v>0</v>
      </c>
      <c r="F41" s="164">
        <f t="shared" si="1"/>
        <v>0</v>
      </c>
      <c r="G41" s="187"/>
    </row>
    <row r="42" spans="1:7" s="188" customFormat="1" ht="20.399999999999999">
      <c r="A42" s="185" t="s">
        <v>295</v>
      </c>
      <c r="B42" s="186" t="s">
        <v>296</v>
      </c>
      <c r="C42" s="161" t="s">
        <v>205</v>
      </c>
      <c r="D42" s="162">
        <v>3</v>
      </c>
      <c r="E42" s="237">
        <v>0</v>
      </c>
      <c r="F42" s="164">
        <f t="shared" si="1"/>
        <v>0</v>
      </c>
      <c r="G42" s="187"/>
    </row>
    <row r="43" spans="1:7" s="188" customFormat="1">
      <c r="A43" s="185" t="s">
        <v>297</v>
      </c>
      <c r="B43" s="186" t="s">
        <v>298</v>
      </c>
      <c r="C43" s="161" t="s">
        <v>205</v>
      </c>
      <c r="D43" s="162">
        <v>2</v>
      </c>
      <c r="E43" s="237">
        <v>0</v>
      </c>
      <c r="F43" s="164">
        <f t="shared" si="1"/>
        <v>0</v>
      </c>
      <c r="G43" s="187"/>
    </row>
    <row r="44" spans="1:7" s="188" customFormat="1">
      <c r="A44" s="185" t="s">
        <v>299</v>
      </c>
      <c r="B44" s="186" t="s">
        <v>300</v>
      </c>
      <c r="C44" s="161" t="s">
        <v>205</v>
      </c>
      <c r="D44" s="162">
        <v>0</v>
      </c>
      <c r="E44" s="237">
        <v>0</v>
      </c>
      <c r="F44" s="164">
        <f t="shared" si="1"/>
        <v>0</v>
      </c>
      <c r="G44" s="187"/>
    </row>
    <row r="45" spans="1:7" s="188" customFormat="1">
      <c r="A45" s="185" t="s">
        <v>301</v>
      </c>
      <c r="B45" s="186" t="s">
        <v>302</v>
      </c>
      <c r="C45" s="161" t="s">
        <v>205</v>
      </c>
      <c r="D45" s="162">
        <v>4</v>
      </c>
      <c r="E45" s="237">
        <v>0</v>
      </c>
      <c r="F45" s="164">
        <f t="shared" si="1"/>
        <v>0</v>
      </c>
      <c r="G45" s="187"/>
    </row>
    <row r="46" spans="1:7" s="188" customFormat="1" ht="30.6">
      <c r="A46" s="185" t="s">
        <v>303</v>
      </c>
      <c r="B46" s="186" t="s">
        <v>304</v>
      </c>
      <c r="C46" s="161" t="s">
        <v>205</v>
      </c>
      <c r="D46" s="162">
        <v>56</v>
      </c>
      <c r="E46" s="237">
        <v>0</v>
      </c>
      <c r="F46" s="164">
        <f t="shared" si="1"/>
        <v>0</v>
      </c>
      <c r="G46" s="187"/>
    </row>
    <row r="47" spans="1:7" s="188" customFormat="1">
      <c r="A47" s="185" t="s">
        <v>305</v>
      </c>
      <c r="B47" s="186" t="s">
        <v>306</v>
      </c>
      <c r="C47" s="161" t="s">
        <v>205</v>
      </c>
      <c r="D47" s="162">
        <v>1</v>
      </c>
      <c r="E47" s="237">
        <v>0</v>
      </c>
      <c r="F47" s="164">
        <f t="shared" si="1"/>
        <v>0</v>
      </c>
      <c r="G47" s="187"/>
    </row>
    <row r="48" spans="1:7" s="188" customFormat="1">
      <c r="A48" s="185" t="s">
        <v>307</v>
      </c>
      <c r="B48" s="186" t="s">
        <v>308</v>
      </c>
      <c r="C48" s="161" t="s">
        <v>205</v>
      </c>
      <c r="D48" s="162">
        <v>60</v>
      </c>
      <c r="E48" s="237">
        <v>0</v>
      </c>
      <c r="F48" s="164">
        <f t="shared" si="1"/>
        <v>0</v>
      </c>
      <c r="G48" s="187"/>
    </row>
    <row r="49" spans="1:7" s="188" customFormat="1">
      <c r="A49" s="185"/>
      <c r="B49" s="186" t="s">
        <v>309</v>
      </c>
      <c r="C49" s="161" t="s">
        <v>273</v>
      </c>
      <c r="D49" s="162">
        <v>1</v>
      </c>
      <c r="E49" s="237">
        <v>0</v>
      </c>
      <c r="F49" s="164">
        <f>E49*D49</f>
        <v>0</v>
      </c>
      <c r="G49" s="187"/>
    </row>
    <row r="50" spans="1:7" s="188" customFormat="1">
      <c r="A50" s="185"/>
      <c r="B50" s="186" t="s">
        <v>272</v>
      </c>
      <c r="C50" s="161" t="s">
        <v>273</v>
      </c>
      <c r="D50" s="162">
        <v>1</v>
      </c>
      <c r="E50" s="237">
        <v>0</v>
      </c>
      <c r="F50" s="164">
        <f>E50*D50</f>
        <v>0</v>
      </c>
      <c r="G50" s="187"/>
    </row>
    <row r="51" spans="1:7" s="188" customFormat="1">
      <c r="A51" s="185"/>
      <c r="B51" s="186"/>
      <c r="C51" s="161"/>
      <c r="D51" s="162"/>
      <c r="E51" s="163"/>
      <c r="F51" s="164"/>
      <c r="G51" s="187"/>
    </row>
    <row r="52" spans="1:7" s="188" customFormat="1">
      <c r="A52" s="185"/>
      <c r="B52" s="194" t="s">
        <v>310</v>
      </c>
      <c r="C52" s="161"/>
      <c r="D52" s="162"/>
      <c r="E52" s="163"/>
      <c r="F52" s="164"/>
      <c r="G52" s="187"/>
    </row>
    <row r="53" spans="1:7" s="188" customFormat="1">
      <c r="A53" s="185" t="s">
        <v>281</v>
      </c>
      <c r="B53" s="186" t="s">
        <v>282</v>
      </c>
      <c r="C53" s="161" t="s">
        <v>205</v>
      </c>
      <c r="D53" s="162">
        <v>5</v>
      </c>
      <c r="E53" s="237">
        <v>0</v>
      </c>
      <c r="F53" s="164">
        <f t="shared" ref="F53:F66" si="2">E53*D53</f>
        <v>0</v>
      </c>
      <c r="G53" s="187"/>
    </row>
    <row r="54" spans="1:7" s="188" customFormat="1">
      <c r="A54" s="185" t="s">
        <v>283</v>
      </c>
      <c r="B54" s="186" t="s">
        <v>284</v>
      </c>
      <c r="C54" s="161" t="s">
        <v>205</v>
      </c>
      <c r="D54" s="162">
        <v>1</v>
      </c>
      <c r="E54" s="237">
        <v>0</v>
      </c>
      <c r="F54" s="164">
        <f t="shared" si="2"/>
        <v>0</v>
      </c>
      <c r="G54" s="187"/>
    </row>
    <row r="55" spans="1:7" s="188" customFormat="1">
      <c r="A55" s="185" t="s">
        <v>285</v>
      </c>
      <c r="B55" s="186" t="s">
        <v>286</v>
      </c>
      <c r="C55" s="161" t="s">
        <v>205</v>
      </c>
      <c r="D55" s="162">
        <v>22</v>
      </c>
      <c r="E55" s="237">
        <v>0</v>
      </c>
      <c r="F55" s="164">
        <f t="shared" si="2"/>
        <v>0</v>
      </c>
      <c r="G55" s="187"/>
    </row>
    <row r="56" spans="1:7" s="188" customFormat="1">
      <c r="A56" s="185" t="s">
        <v>287</v>
      </c>
      <c r="B56" s="186" t="s">
        <v>288</v>
      </c>
      <c r="C56" s="161" t="s">
        <v>205</v>
      </c>
      <c r="D56" s="162">
        <v>5</v>
      </c>
      <c r="E56" s="237">
        <v>0</v>
      </c>
      <c r="F56" s="164">
        <f t="shared" si="2"/>
        <v>0</v>
      </c>
      <c r="G56" s="187"/>
    </row>
    <row r="57" spans="1:7" s="188" customFormat="1">
      <c r="A57" s="185" t="s">
        <v>289</v>
      </c>
      <c r="B57" s="186" t="s">
        <v>290</v>
      </c>
      <c r="C57" s="161" t="s">
        <v>205</v>
      </c>
      <c r="D57" s="162">
        <v>20</v>
      </c>
      <c r="E57" s="237">
        <v>0</v>
      </c>
      <c r="F57" s="164">
        <f t="shared" si="2"/>
        <v>0</v>
      </c>
      <c r="G57" s="187"/>
    </row>
    <row r="58" spans="1:7" s="188" customFormat="1">
      <c r="A58" s="185" t="s">
        <v>291</v>
      </c>
      <c r="B58" s="186" t="s">
        <v>292</v>
      </c>
      <c r="C58" s="161" t="s">
        <v>205</v>
      </c>
      <c r="D58" s="162">
        <v>20</v>
      </c>
      <c r="E58" s="237">
        <v>0</v>
      </c>
      <c r="F58" s="164">
        <f t="shared" si="2"/>
        <v>0</v>
      </c>
      <c r="G58" s="187"/>
    </row>
    <row r="59" spans="1:7" s="188" customFormat="1">
      <c r="A59" s="185" t="s">
        <v>293</v>
      </c>
      <c r="B59" s="186" t="s">
        <v>311</v>
      </c>
      <c r="C59" s="161" t="s">
        <v>205</v>
      </c>
      <c r="D59" s="162">
        <v>1</v>
      </c>
      <c r="E59" s="237">
        <v>0</v>
      </c>
      <c r="F59" s="164">
        <f t="shared" si="2"/>
        <v>0</v>
      </c>
      <c r="G59" s="187"/>
    </row>
    <row r="60" spans="1:7" s="188" customFormat="1">
      <c r="A60" s="185" t="s">
        <v>295</v>
      </c>
      <c r="B60" s="186" t="s">
        <v>312</v>
      </c>
      <c r="C60" s="161" t="s">
        <v>205</v>
      </c>
      <c r="D60" s="162">
        <v>6</v>
      </c>
      <c r="E60" s="237">
        <v>0</v>
      </c>
      <c r="F60" s="164">
        <f t="shared" si="2"/>
        <v>0</v>
      </c>
      <c r="G60" s="187"/>
    </row>
    <row r="61" spans="1:7" s="188" customFormat="1">
      <c r="A61" s="185" t="s">
        <v>313</v>
      </c>
      <c r="B61" s="186" t="s">
        <v>314</v>
      </c>
      <c r="C61" s="161" t="s">
        <v>205</v>
      </c>
      <c r="D61" s="162">
        <v>52</v>
      </c>
      <c r="E61" s="237">
        <v>0</v>
      </c>
      <c r="F61" s="164">
        <f t="shared" si="2"/>
        <v>0</v>
      </c>
      <c r="G61" s="187"/>
    </row>
    <row r="62" spans="1:7" s="188" customFormat="1">
      <c r="A62" s="185" t="s">
        <v>299</v>
      </c>
      <c r="B62" s="186" t="s">
        <v>300</v>
      </c>
      <c r="C62" s="161" t="s">
        <v>205</v>
      </c>
      <c r="D62" s="162">
        <v>0</v>
      </c>
      <c r="E62" s="237">
        <v>0</v>
      </c>
      <c r="F62" s="164">
        <f t="shared" si="2"/>
        <v>0</v>
      </c>
      <c r="G62" s="187"/>
    </row>
    <row r="63" spans="1:7" s="188" customFormat="1">
      <c r="A63" s="185" t="s">
        <v>315</v>
      </c>
      <c r="B63" s="186" t="s">
        <v>316</v>
      </c>
      <c r="C63" s="161" t="s">
        <v>205</v>
      </c>
      <c r="D63" s="162">
        <v>0</v>
      </c>
      <c r="E63" s="237">
        <v>0</v>
      </c>
      <c r="F63" s="164">
        <f t="shared" si="2"/>
        <v>0</v>
      </c>
      <c r="G63" s="187" t="s">
        <v>252</v>
      </c>
    </row>
    <row r="64" spans="1:7" s="188" customFormat="1">
      <c r="A64" s="185" t="s">
        <v>305</v>
      </c>
      <c r="B64" s="186" t="s">
        <v>306</v>
      </c>
      <c r="C64" s="161" t="s">
        <v>205</v>
      </c>
      <c r="D64" s="162">
        <v>5</v>
      </c>
      <c r="E64" s="237">
        <v>0</v>
      </c>
      <c r="F64" s="164">
        <f t="shared" si="2"/>
        <v>0</v>
      </c>
      <c r="G64" s="187"/>
    </row>
    <row r="65" spans="1:7" s="188" customFormat="1">
      <c r="A65" s="185" t="s">
        <v>307</v>
      </c>
      <c r="B65" s="186" t="s">
        <v>308</v>
      </c>
      <c r="C65" s="161" t="s">
        <v>205</v>
      </c>
      <c r="D65" s="162">
        <v>150</v>
      </c>
      <c r="E65" s="237">
        <v>0</v>
      </c>
      <c r="F65" s="164">
        <f t="shared" si="2"/>
        <v>0</v>
      </c>
      <c r="G65" s="187"/>
    </row>
    <row r="66" spans="1:7" s="188" customFormat="1">
      <c r="A66" s="185"/>
      <c r="B66" s="186" t="s">
        <v>317</v>
      </c>
      <c r="C66" s="161" t="s">
        <v>205</v>
      </c>
      <c r="D66" s="162">
        <v>52</v>
      </c>
      <c r="E66" s="237">
        <v>0</v>
      </c>
      <c r="F66" s="164">
        <f t="shared" si="2"/>
        <v>0</v>
      </c>
      <c r="G66" s="187"/>
    </row>
    <row r="67" spans="1:7" s="188" customFormat="1">
      <c r="A67" s="185"/>
      <c r="B67" s="186" t="s">
        <v>309</v>
      </c>
      <c r="C67" s="161" t="s">
        <v>273</v>
      </c>
      <c r="D67" s="162">
        <v>1</v>
      </c>
      <c r="E67" s="237">
        <v>0</v>
      </c>
      <c r="F67" s="164">
        <f>E67*D67</f>
        <v>0</v>
      </c>
      <c r="G67" s="187"/>
    </row>
    <row r="68" spans="1:7" s="188" customFormat="1">
      <c r="A68" s="185"/>
      <c r="B68" s="186" t="s">
        <v>272</v>
      </c>
      <c r="C68" s="161" t="s">
        <v>273</v>
      </c>
      <c r="D68" s="162">
        <v>1</v>
      </c>
      <c r="E68" s="237">
        <v>0</v>
      </c>
      <c r="F68" s="164">
        <f>E68*D68</f>
        <v>0</v>
      </c>
      <c r="G68" s="187"/>
    </row>
    <row r="69" spans="1:7" s="188" customFormat="1" ht="13.8" thickBot="1">
      <c r="A69" s="185"/>
      <c r="B69" s="189"/>
      <c r="C69" s="190"/>
      <c r="D69" s="191"/>
      <c r="E69" s="192"/>
      <c r="F69" s="193"/>
      <c r="G69" s="187"/>
    </row>
    <row r="70" spans="1:7" s="180" customFormat="1">
      <c r="A70" s="178"/>
      <c r="B70" s="194" t="s">
        <v>318</v>
      </c>
      <c r="C70" s="182"/>
      <c r="D70" s="183"/>
      <c r="E70" s="182"/>
      <c r="F70" s="184">
        <f>SUM(F72:F120)</f>
        <v>0</v>
      </c>
      <c r="G70" s="179"/>
    </row>
    <row r="71" spans="1:7" s="169" customFormat="1">
      <c r="A71" s="178"/>
      <c r="B71" s="194" t="s">
        <v>248</v>
      </c>
      <c r="C71" s="182"/>
      <c r="D71" s="183"/>
      <c r="E71" s="182"/>
      <c r="F71" s="184"/>
      <c r="G71" s="179"/>
    </row>
    <row r="72" spans="1:7" s="197" customFormat="1">
      <c r="A72" s="195"/>
      <c r="B72" s="186" t="s">
        <v>319</v>
      </c>
      <c r="C72" s="161" t="s">
        <v>205</v>
      </c>
      <c r="D72" s="162">
        <v>2</v>
      </c>
      <c r="E72" s="237">
        <v>0</v>
      </c>
      <c r="F72" s="164">
        <f>E72*D72</f>
        <v>0</v>
      </c>
      <c r="G72" s="196"/>
    </row>
    <row r="73" spans="1:7" s="197" customFormat="1">
      <c r="A73" s="195"/>
      <c r="B73" s="186" t="s">
        <v>320</v>
      </c>
      <c r="C73" s="161" t="s">
        <v>205</v>
      </c>
      <c r="D73" s="162">
        <v>2</v>
      </c>
      <c r="E73" s="237">
        <v>0</v>
      </c>
      <c r="F73" s="164">
        <f t="shared" ref="F73:F95" si="3">E73*D73</f>
        <v>0</v>
      </c>
      <c r="G73" s="196"/>
    </row>
    <row r="74" spans="1:7" s="197" customFormat="1" ht="20.399999999999999">
      <c r="A74" s="195"/>
      <c r="B74" s="186" t="s">
        <v>321</v>
      </c>
      <c r="C74" s="161" t="s">
        <v>205</v>
      </c>
      <c r="D74" s="162">
        <v>4</v>
      </c>
      <c r="E74" s="237">
        <v>0</v>
      </c>
      <c r="F74" s="164">
        <f t="shared" si="3"/>
        <v>0</v>
      </c>
      <c r="G74" s="196"/>
    </row>
    <row r="75" spans="1:7" s="197" customFormat="1">
      <c r="A75" s="195"/>
      <c r="B75" s="186" t="s">
        <v>322</v>
      </c>
      <c r="C75" s="161" t="s">
        <v>205</v>
      </c>
      <c r="D75" s="162">
        <v>2</v>
      </c>
      <c r="E75" s="237">
        <v>0</v>
      </c>
      <c r="F75" s="164">
        <f t="shared" si="3"/>
        <v>0</v>
      </c>
      <c r="G75" s="196"/>
    </row>
    <row r="76" spans="1:7" s="197" customFormat="1">
      <c r="A76" s="195"/>
      <c r="B76" s="186" t="s">
        <v>323</v>
      </c>
      <c r="C76" s="161" t="s">
        <v>205</v>
      </c>
      <c r="D76" s="162">
        <v>4</v>
      </c>
      <c r="E76" s="237">
        <v>0</v>
      </c>
      <c r="F76" s="164">
        <f t="shared" si="3"/>
        <v>0</v>
      </c>
      <c r="G76" s="196"/>
    </row>
    <row r="77" spans="1:7" s="197" customFormat="1" ht="20.399999999999999">
      <c r="A77" s="195"/>
      <c r="B77" s="186" t="s">
        <v>324</v>
      </c>
      <c r="C77" s="161" t="s">
        <v>205</v>
      </c>
      <c r="D77" s="162">
        <v>0</v>
      </c>
      <c r="E77" s="237">
        <v>0</v>
      </c>
      <c r="F77" s="164">
        <f t="shared" si="3"/>
        <v>0</v>
      </c>
      <c r="G77" s="196"/>
    </row>
    <row r="78" spans="1:7" s="197" customFormat="1" ht="20.399999999999999">
      <c r="A78" s="195"/>
      <c r="B78" s="186" t="s">
        <v>325</v>
      </c>
      <c r="C78" s="161" t="s">
        <v>205</v>
      </c>
      <c r="D78" s="162">
        <v>1</v>
      </c>
      <c r="E78" s="237">
        <v>0</v>
      </c>
      <c r="F78" s="164">
        <f t="shared" si="3"/>
        <v>0</v>
      </c>
      <c r="G78" s="196"/>
    </row>
    <row r="79" spans="1:7" s="197" customFormat="1">
      <c r="A79" s="195"/>
      <c r="B79" s="186" t="s">
        <v>326</v>
      </c>
      <c r="C79" s="161" t="s">
        <v>205</v>
      </c>
      <c r="D79" s="162">
        <v>14</v>
      </c>
      <c r="E79" s="237">
        <v>0</v>
      </c>
      <c r="F79" s="164">
        <f t="shared" si="3"/>
        <v>0</v>
      </c>
      <c r="G79" s="196"/>
    </row>
    <row r="80" spans="1:7" s="197" customFormat="1">
      <c r="A80" s="195"/>
      <c r="B80" s="186" t="s">
        <v>327</v>
      </c>
      <c r="C80" s="161" t="s">
        <v>205</v>
      </c>
      <c r="D80" s="162">
        <v>14</v>
      </c>
      <c r="E80" s="237">
        <v>0</v>
      </c>
      <c r="F80" s="164">
        <f t="shared" si="3"/>
        <v>0</v>
      </c>
      <c r="G80" s="196"/>
    </row>
    <row r="81" spans="1:7" s="197" customFormat="1">
      <c r="A81" s="195"/>
      <c r="B81" s="186" t="s">
        <v>328</v>
      </c>
      <c r="C81" s="161" t="s">
        <v>205</v>
      </c>
      <c r="D81" s="162">
        <v>47</v>
      </c>
      <c r="E81" s="237">
        <v>0</v>
      </c>
      <c r="F81" s="164">
        <f t="shared" si="3"/>
        <v>0</v>
      </c>
      <c r="G81" s="196"/>
    </row>
    <row r="82" spans="1:7" s="197" customFormat="1">
      <c r="A82" s="195"/>
      <c r="B82" s="186" t="s">
        <v>329</v>
      </c>
      <c r="C82" s="161" t="s">
        <v>205</v>
      </c>
      <c r="D82" s="162">
        <v>61</v>
      </c>
      <c r="E82" s="237">
        <v>0</v>
      </c>
      <c r="F82" s="164">
        <f t="shared" si="3"/>
        <v>0</v>
      </c>
      <c r="G82" s="196"/>
    </row>
    <row r="83" spans="1:7" s="197" customFormat="1">
      <c r="A83" s="195"/>
      <c r="B83" s="186" t="s">
        <v>330</v>
      </c>
      <c r="C83" s="161" t="s">
        <v>205</v>
      </c>
      <c r="D83" s="162">
        <v>48</v>
      </c>
      <c r="E83" s="237">
        <v>0</v>
      </c>
      <c r="F83" s="164">
        <f t="shared" si="3"/>
        <v>0</v>
      </c>
      <c r="G83" s="196"/>
    </row>
    <row r="84" spans="1:7" s="197" customFormat="1">
      <c r="A84" s="195"/>
      <c r="B84" s="186" t="s">
        <v>331</v>
      </c>
      <c r="C84" s="161" t="s">
        <v>205</v>
      </c>
      <c r="D84" s="162">
        <v>16</v>
      </c>
      <c r="E84" s="237">
        <v>0</v>
      </c>
      <c r="F84" s="164">
        <f t="shared" si="3"/>
        <v>0</v>
      </c>
      <c r="G84" s="196"/>
    </row>
    <row r="85" spans="1:7" s="197" customFormat="1">
      <c r="A85" s="195"/>
      <c r="B85" s="186" t="s">
        <v>332</v>
      </c>
      <c r="C85" s="161" t="s">
        <v>205</v>
      </c>
      <c r="D85" s="162">
        <v>150</v>
      </c>
      <c r="E85" s="237">
        <v>0</v>
      </c>
      <c r="F85" s="164">
        <f t="shared" si="3"/>
        <v>0</v>
      </c>
      <c r="G85" s="196"/>
    </row>
    <row r="86" spans="1:7" s="197" customFormat="1">
      <c r="A86" s="195"/>
      <c r="B86" s="186" t="s">
        <v>333</v>
      </c>
      <c r="C86" s="161" t="s">
        <v>205</v>
      </c>
      <c r="D86" s="162">
        <v>50</v>
      </c>
      <c r="E86" s="237">
        <v>0</v>
      </c>
      <c r="F86" s="164">
        <f t="shared" si="3"/>
        <v>0</v>
      </c>
      <c r="G86" s="196"/>
    </row>
    <row r="87" spans="1:7" s="197" customFormat="1">
      <c r="A87" s="195"/>
      <c r="B87" s="186" t="s">
        <v>334</v>
      </c>
      <c r="C87" s="161" t="s">
        <v>205</v>
      </c>
      <c r="D87" s="162">
        <v>30</v>
      </c>
      <c r="E87" s="237">
        <v>0</v>
      </c>
      <c r="F87" s="164">
        <f t="shared" si="3"/>
        <v>0</v>
      </c>
      <c r="G87" s="196"/>
    </row>
    <row r="88" spans="1:7" s="197" customFormat="1">
      <c r="A88" s="195"/>
      <c r="B88" s="186" t="s">
        <v>335</v>
      </c>
      <c r="C88" s="161" t="s">
        <v>116</v>
      </c>
      <c r="D88" s="162">
        <v>90</v>
      </c>
      <c r="E88" s="237">
        <v>0</v>
      </c>
      <c r="F88" s="164">
        <f t="shared" si="3"/>
        <v>0</v>
      </c>
      <c r="G88" s="196"/>
    </row>
    <row r="89" spans="1:7" s="197" customFormat="1">
      <c r="A89" s="195"/>
      <c r="B89" s="186" t="s">
        <v>336</v>
      </c>
      <c r="C89" s="161" t="s">
        <v>116</v>
      </c>
      <c r="D89" s="162">
        <f>(D81+(D84*2)+(D82*2))*48</f>
        <v>9648</v>
      </c>
      <c r="E89" s="237">
        <v>0</v>
      </c>
      <c r="F89" s="164">
        <f t="shared" si="3"/>
        <v>0</v>
      </c>
      <c r="G89" s="196"/>
    </row>
    <row r="90" spans="1:7" s="197" customFormat="1">
      <c r="A90" s="195"/>
      <c r="B90" s="186" t="s">
        <v>337</v>
      </c>
      <c r="C90" s="161" t="s">
        <v>116</v>
      </c>
      <c r="D90" s="162">
        <v>160</v>
      </c>
      <c r="E90" s="237">
        <v>0</v>
      </c>
      <c r="F90" s="164">
        <f t="shared" si="3"/>
        <v>0</v>
      </c>
      <c r="G90" s="196"/>
    </row>
    <row r="91" spans="1:7" s="197" customFormat="1">
      <c r="A91" s="195"/>
      <c r="B91" s="186" t="s">
        <v>338</v>
      </c>
      <c r="C91" s="161" t="s">
        <v>116</v>
      </c>
      <c r="D91" s="162">
        <f>265*21</f>
        <v>5565</v>
      </c>
      <c r="E91" s="237">
        <v>0</v>
      </c>
      <c r="F91" s="164">
        <f t="shared" si="3"/>
        <v>0</v>
      </c>
      <c r="G91" s="196"/>
    </row>
    <row r="92" spans="1:7" s="197" customFormat="1">
      <c r="A92" s="195"/>
      <c r="B92" s="186" t="s">
        <v>339</v>
      </c>
      <c r="C92" s="161" t="s">
        <v>116</v>
      </c>
      <c r="D92" s="162">
        <v>45</v>
      </c>
      <c r="E92" s="237">
        <v>0</v>
      </c>
      <c r="F92" s="164">
        <f t="shared" si="3"/>
        <v>0</v>
      </c>
      <c r="G92" s="196"/>
    </row>
    <row r="93" spans="1:7" s="197" customFormat="1">
      <c r="A93" s="195"/>
      <c r="B93" s="186" t="s">
        <v>340</v>
      </c>
      <c r="C93" s="161" t="s">
        <v>116</v>
      </c>
      <c r="D93" s="162">
        <v>60</v>
      </c>
      <c r="E93" s="237">
        <v>0</v>
      </c>
      <c r="F93" s="164">
        <f t="shared" si="3"/>
        <v>0</v>
      </c>
      <c r="G93" s="196"/>
    </row>
    <row r="94" spans="1:7" s="197" customFormat="1">
      <c r="A94" s="195"/>
      <c r="B94" s="186" t="s">
        <v>341</v>
      </c>
      <c r="C94" s="161" t="s">
        <v>273</v>
      </c>
      <c r="D94" s="162">
        <v>1</v>
      </c>
      <c r="E94" s="237">
        <v>0</v>
      </c>
      <c r="F94" s="164">
        <f t="shared" si="3"/>
        <v>0</v>
      </c>
      <c r="G94" s="196"/>
    </row>
    <row r="95" spans="1:7" s="197" customFormat="1">
      <c r="A95" s="195"/>
      <c r="B95" s="186" t="s">
        <v>342</v>
      </c>
      <c r="C95" s="161" t="s">
        <v>273</v>
      </c>
      <c r="D95" s="162">
        <v>1</v>
      </c>
      <c r="E95" s="237">
        <v>0</v>
      </c>
      <c r="F95" s="164">
        <f t="shared" si="3"/>
        <v>0</v>
      </c>
      <c r="G95" s="196"/>
    </row>
    <row r="96" spans="1:7" s="197" customFormat="1">
      <c r="A96" s="195"/>
      <c r="B96" s="186"/>
      <c r="C96" s="161"/>
      <c r="D96" s="162"/>
      <c r="E96" s="163"/>
      <c r="F96" s="164"/>
      <c r="G96" s="196"/>
    </row>
    <row r="97" spans="1:7" s="169" customFormat="1">
      <c r="A97" s="178"/>
      <c r="B97" s="194" t="s">
        <v>310</v>
      </c>
      <c r="C97" s="182"/>
      <c r="D97" s="183"/>
      <c r="E97" s="182"/>
      <c r="F97" s="184"/>
      <c r="G97" s="179"/>
    </row>
    <row r="98" spans="1:7" s="197" customFormat="1">
      <c r="A98" s="195"/>
      <c r="B98" s="186" t="s">
        <v>343</v>
      </c>
      <c r="C98" s="161" t="s">
        <v>205</v>
      </c>
      <c r="D98" s="162">
        <v>1</v>
      </c>
      <c r="E98" s="237">
        <v>0</v>
      </c>
      <c r="F98" s="164">
        <f t="shared" ref="F98:F120" si="4">E98*D98</f>
        <v>0</v>
      </c>
      <c r="G98" s="196"/>
    </row>
    <row r="99" spans="1:7" s="197" customFormat="1">
      <c r="A99" s="195"/>
      <c r="B99" s="186" t="s">
        <v>320</v>
      </c>
      <c r="C99" s="161" t="s">
        <v>205</v>
      </c>
      <c r="D99" s="162">
        <v>1</v>
      </c>
      <c r="E99" s="237">
        <v>0</v>
      </c>
      <c r="F99" s="164">
        <f t="shared" si="4"/>
        <v>0</v>
      </c>
      <c r="G99" s="196"/>
    </row>
    <row r="100" spans="1:7" s="197" customFormat="1">
      <c r="A100" s="195"/>
      <c r="B100" s="186" t="s">
        <v>344</v>
      </c>
      <c r="C100" s="161" t="s">
        <v>205</v>
      </c>
      <c r="D100" s="162">
        <v>2</v>
      </c>
      <c r="E100" s="237">
        <v>0</v>
      </c>
      <c r="F100" s="164">
        <f t="shared" si="4"/>
        <v>0</v>
      </c>
      <c r="G100" s="196"/>
    </row>
    <row r="101" spans="1:7" s="197" customFormat="1">
      <c r="A101" s="195"/>
      <c r="B101" s="186" t="s">
        <v>322</v>
      </c>
      <c r="C101" s="161" t="s">
        <v>205</v>
      </c>
      <c r="D101" s="162">
        <v>1</v>
      </c>
      <c r="E101" s="237">
        <v>0</v>
      </c>
      <c r="F101" s="164">
        <f t="shared" si="4"/>
        <v>0</v>
      </c>
      <c r="G101" s="196"/>
    </row>
    <row r="102" spans="1:7" s="197" customFormat="1">
      <c r="A102" s="195"/>
      <c r="B102" s="186" t="s">
        <v>323</v>
      </c>
      <c r="C102" s="161" t="s">
        <v>205</v>
      </c>
      <c r="D102" s="162">
        <v>2</v>
      </c>
      <c r="E102" s="237">
        <v>0</v>
      </c>
      <c r="F102" s="164">
        <f t="shared" si="4"/>
        <v>0</v>
      </c>
      <c r="G102" s="196"/>
    </row>
    <row r="103" spans="1:7" s="197" customFormat="1" ht="20.399999999999999">
      <c r="A103" s="195"/>
      <c r="B103" s="186" t="s">
        <v>324</v>
      </c>
      <c r="C103" s="161" t="s">
        <v>205</v>
      </c>
      <c r="D103" s="162">
        <v>5</v>
      </c>
      <c r="E103" s="237">
        <v>0</v>
      </c>
      <c r="F103" s="164">
        <f t="shared" si="4"/>
        <v>0</v>
      </c>
      <c r="G103" s="196"/>
    </row>
    <row r="104" spans="1:7" s="197" customFormat="1" ht="20.399999999999999">
      <c r="A104" s="195"/>
      <c r="B104" s="186" t="s">
        <v>325</v>
      </c>
      <c r="C104" s="161" t="s">
        <v>205</v>
      </c>
      <c r="D104" s="162">
        <v>1</v>
      </c>
      <c r="E104" s="237">
        <v>0</v>
      </c>
      <c r="F104" s="164">
        <f t="shared" si="4"/>
        <v>0</v>
      </c>
      <c r="G104" s="196"/>
    </row>
    <row r="105" spans="1:7" s="197" customFormat="1">
      <c r="A105" s="195"/>
      <c r="B105" s="186" t="s">
        <v>326</v>
      </c>
      <c r="C105" s="161" t="s">
        <v>205</v>
      </c>
      <c r="D105" s="162">
        <v>6</v>
      </c>
      <c r="E105" s="237">
        <v>0</v>
      </c>
      <c r="F105" s="164">
        <f t="shared" si="4"/>
        <v>0</v>
      </c>
      <c r="G105" s="196"/>
    </row>
    <row r="106" spans="1:7" s="197" customFormat="1" ht="20.399999999999999">
      <c r="A106" s="195"/>
      <c r="B106" s="186" t="s">
        <v>345</v>
      </c>
      <c r="C106" s="161" t="s">
        <v>205</v>
      </c>
      <c r="D106" s="162">
        <v>5</v>
      </c>
      <c r="E106" s="237">
        <v>0</v>
      </c>
      <c r="F106" s="164">
        <f t="shared" si="4"/>
        <v>0</v>
      </c>
      <c r="G106" s="196"/>
    </row>
    <row r="107" spans="1:7" s="197" customFormat="1">
      <c r="A107" s="195"/>
      <c r="B107" s="186" t="s">
        <v>346</v>
      </c>
      <c r="C107" s="161" t="s">
        <v>205</v>
      </c>
      <c r="D107" s="162">
        <v>5</v>
      </c>
      <c r="E107" s="237">
        <v>0</v>
      </c>
      <c r="F107" s="164">
        <f t="shared" si="4"/>
        <v>0</v>
      </c>
      <c r="G107" s="196"/>
    </row>
    <row r="108" spans="1:7" s="197" customFormat="1">
      <c r="A108" s="195"/>
      <c r="B108" s="186" t="s">
        <v>347</v>
      </c>
      <c r="C108" s="161" t="s">
        <v>205</v>
      </c>
      <c r="D108" s="162">
        <v>53</v>
      </c>
      <c r="E108" s="237">
        <v>0</v>
      </c>
      <c r="F108" s="164">
        <f t="shared" si="4"/>
        <v>0</v>
      </c>
      <c r="G108" s="196"/>
    </row>
    <row r="109" spans="1:7" s="197" customFormat="1">
      <c r="A109" s="195"/>
      <c r="B109" s="186" t="s">
        <v>348</v>
      </c>
      <c r="C109" s="161" t="s">
        <v>205</v>
      </c>
      <c r="D109" s="162">
        <v>53</v>
      </c>
      <c r="E109" s="237">
        <v>0</v>
      </c>
      <c r="F109" s="164">
        <f>E109*D109</f>
        <v>0</v>
      </c>
      <c r="G109" s="196"/>
    </row>
    <row r="110" spans="1:7" s="197" customFormat="1">
      <c r="A110" s="195"/>
      <c r="B110" s="186" t="s">
        <v>332</v>
      </c>
      <c r="C110" s="161" t="s">
        <v>205</v>
      </c>
      <c r="D110" s="162">
        <v>60</v>
      </c>
      <c r="E110" s="237">
        <v>0</v>
      </c>
      <c r="F110" s="164">
        <f t="shared" si="4"/>
        <v>0</v>
      </c>
      <c r="G110" s="196"/>
    </row>
    <row r="111" spans="1:7" s="197" customFormat="1">
      <c r="A111" s="195"/>
      <c r="B111" s="186" t="s">
        <v>333</v>
      </c>
      <c r="C111" s="161" t="s">
        <v>205</v>
      </c>
      <c r="D111" s="162">
        <v>5</v>
      </c>
      <c r="E111" s="237">
        <v>0</v>
      </c>
      <c r="F111" s="164">
        <f t="shared" si="4"/>
        <v>0</v>
      </c>
      <c r="G111" s="196"/>
    </row>
    <row r="112" spans="1:7" s="197" customFormat="1">
      <c r="A112" s="195"/>
      <c r="B112" s="186" t="s">
        <v>334</v>
      </c>
      <c r="C112" s="161" t="s">
        <v>205</v>
      </c>
      <c r="D112" s="162">
        <v>2</v>
      </c>
      <c r="E112" s="237">
        <v>0</v>
      </c>
      <c r="F112" s="164">
        <f t="shared" si="4"/>
        <v>0</v>
      </c>
      <c r="G112" s="196"/>
    </row>
    <row r="113" spans="1:7" s="197" customFormat="1">
      <c r="A113" s="195"/>
      <c r="B113" s="186" t="s">
        <v>335</v>
      </c>
      <c r="C113" s="161" t="s">
        <v>116</v>
      </c>
      <c r="D113" s="162">
        <v>60</v>
      </c>
      <c r="E113" s="237">
        <v>0</v>
      </c>
      <c r="F113" s="164">
        <f t="shared" si="4"/>
        <v>0</v>
      </c>
      <c r="G113" s="196"/>
    </row>
    <row r="114" spans="1:7" s="197" customFormat="1">
      <c r="A114" s="195"/>
      <c r="B114" s="186" t="s">
        <v>336</v>
      </c>
      <c r="C114" s="161" t="s">
        <v>116</v>
      </c>
      <c r="D114" s="162">
        <f>(D107+(D108*2))*50</f>
        <v>5550</v>
      </c>
      <c r="E114" s="237">
        <v>0</v>
      </c>
      <c r="F114" s="164">
        <f t="shared" si="4"/>
        <v>0</v>
      </c>
      <c r="G114" s="196"/>
    </row>
    <row r="115" spans="1:7" s="197" customFormat="1">
      <c r="A115" s="195"/>
      <c r="B115" s="186" t="s">
        <v>337</v>
      </c>
      <c r="C115" s="161" t="s">
        <v>116</v>
      </c>
      <c r="D115" s="162">
        <v>120</v>
      </c>
      <c r="E115" s="237">
        <v>0</v>
      </c>
      <c r="F115" s="164">
        <f t="shared" si="4"/>
        <v>0</v>
      </c>
      <c r="G115" s="196"/>
    </row>
    <row r="116" spans="1:7" s="197" customFormat="1">
      <c r="A116" s="195"/>
      <c r="B116" s="186" t="s">
        <v>338</v>
      </c>
      <c r="C116" s="161" t="s">
        <v>116</v>
      </c>
      <c r="D116" s="162">
        <f>109*21</f>
        <v>2289</v>
      </c>
      <c r="E116" s="237">
        <v>0</v>
      </c>
      <c r="F116" s="164">
        <f t="shared" si="4"/>
        <v>0</v>
      </c>
      <c r="G116" s="196"/>
    </row>
    <row r="117" spans="1:7" s="197" customFormat="1">
      <c r="A117" s="195"/>
      <c r="B117" s="186" t="s">
        <v>339</v>
      </c>
      <c r="C117" s="161" t="s">
        <v>116</v>
      </c>
      <c r="D117" s="162">
        <v>45</v>
      </c>
      <c r="E117" s="237">
        <v>0</v>
      </c>
      <c r="F117" s="164">
        <f t="shared" si="4"/>
        <v>0</v>
      </c>
      <c r="G117" s="196"/>
    </row>
    <row r="118" spans="1:7" s="197" customFormat="1">
      <c r="A118" s="195"/>
      <c r="B118" s="186" t="s">
        <v>340</v>
      </c>
      <c r="C118" s="161" t="s">
        <v>116</v>
      </c>
      <c r="D118" s="162">
        <v>60</v>
      </c>
      <c r="E118" s="237">
        <v>0</v>
      </c>
      <c r="F118" s="164">
        <f t="shared" si="4"/>
        <v>0</v>
      </c>
      <c r="G118" s="196"/>
    </row>
    <row r="119" spans="1:7" s="197" customFormat="1">
      <c r="A119" s="195"/>
      <c r="B119" s="186" t="s">
        <v>341</v>
      </c>
      <c r="C119" s="161" t="s">
        <v>273</v>
      </c>
      <c r="D119" s="162">
        <v>1</v>
      </c>
      <c r="E119" s="237">
        <v>0</v>
      </c>
      <c r="F119" s="164">
        <f t="shared" si="4"/>
        <v>0</v>
      </c>
      <c r="G119" s="196"/>
    </row>
    <row r="120" spans="1:7" s="197" customFormat="1">
      <c r="A120" s="195"/>
      <c r="B120" s="186" t="s">
        <v>342</v>
      </c>
      <c r="C120" s="161" t="s">
        <v>273</v>
      </c>
      <c r="D120" s="162">
        <v>1</v>
      </c>
      <c r="E120" s="237">
        <v>0</v>
      </c>
      <c r="F120" s="164">
        <f t="shared" si="4"/>
        <v>0</v>
      </c>
      <c r="G120" s="196"/>
    </row>
    <row r="121" spans="1:7" s="197" customFormat="1" ht="13.8" thickBot="1">
      <c r="A121" s="195"/>
      <c r="B121" s="189"/>
      <c r="C121" s="190"/>
      <c r="D121" s="191"/>
      <c r="E121" s="192"/>
      <c r="F121" s="193"/>
      <c r="G121" s="196"/>
    </row>
    <row r="122" spans="1:7" s="197" customFormat="1">
      <c r="A122" s="195"/>
      <c r="B122" s="181" t="s">
        <v>244</v>
      </c>
      <c r="C122" s="161"/>
      <c r="D122" s="162"/>
      <c r="E122" s="163"/>
      <c r="F122" s="184">
        <f>SUM(F123:F136)</f>
        <v>0</v>
      </c>
      <c r="G122" s="196"/>
    </row>
    <row r="123" spans="1:7" s="197" customFormat="1">
      <c r="A123" s="195"/>
      <c r="B123" s="186" t="s">
        <v>237</v>
      </c>
      <c r="C123" s="161" t="s">
        <v>273</v>
      </c>
      <c r="D123" s="162">
        <v>1</v>
      </c>
      <c r="E123" s="237">
        <v>0</v>
      </c>
      <c r="F123" s="164">
        <f t="shared" ref="F123:F131" si="5">E123*D123</f>
        <v>0</v>
      </c>
      <c r="G123" s="196"/>
    </row>
    <row r="124" spans="1:7" s="197" customFormat="1">
      <c r="A124" s="195"/>
      <c r="B124" s="186" t="s">
        <v>349</v>
      </c>
      <c r="C124" s="161" t="s">
        <v>273</v>
      </c>
      <c r="D124" s="162">
        <v>1</v>
      </c>
      <c r="E124" s="237">
        <v>0</v>
      </c>
      <c r="F124" s="164">
        <f>E124*D124</f>
        <v>0</v>
      </c>
      <c r="G124" s="196"/>
    </row>
    <row r="125" spans="1:7" s="197" customFormat="1">
      <c r="A125" s="195"/>
      <c r="B125" s="186" t="s">
        <v>350</v>
      </c>
      <c r="C125" s="161" t="s">
        <v>273</v>
      </c>
      <c r="D125" s="162">
        <v>1</v>
      </c>
      <c r="E125" s="237">
        <v>0</v>
      </c>
      <c r="F125" s="164">
        <f>E125*D125</f>
        <v>0</v>
      </c>
      <c r="G125" s="196"/>
    </row>
    <row r="126" spans="1:7" s="197" customFormat="1">
      <c r="A126" s="195"/>
      <c r="B126" s="186" t="s">
        <v>351</v>
      </c>
      <c r="C126" s="161" t="s">
        <v>273</v>
      </c>
      <c r="D126" s="162">
        <v>1</v>
      </c>
      <c r="E126" s="237">
        <v>0</v>
      </c>
      <c r="F126" s="164">
        <f>E126*D126</f>
        <v>0</v>
      </c>
      <c r="G126" s="196"/>
    </row>
    <row r="127" spans="1:7" s="197" customFormat="1">
      <c r="A127" s="195"/>
      <c r="B127" s="186" t="s">
        <v>238</v>
      </c>
      <c r="C127" s="161" t="s">
        <v>273</v>
      </c>
      <c r="D127" s="162">
        <v>1</v>
      </c>
      <c r="E127" s="237">
        <v>0</v>
      </c>
      <c r="F127" s="164">
        <f t="shared" si="5"/>
        <v>0</v>
      </c>
      <c r="G127" s="196"/>
    </row>
    <row r="128" spans="1:7" s="197" customFormat="1">
      <c r="A128" s="195"/>
      <c r="B128" s="186" t="s">
        <v>239</v>
      </c>
      <c r="C128" s="161" t="s">
        <v>273</v>
      </c>
      <c r="D128" s="162">
        <v>1</v>
      </c>
      <c r="E128" s="237">
        <v>0</v>
      </c>
      <c r="F128" s="164">
        <f>E128*D128</f>
        <v>0</v>
      </c>
      <c r="G128" s="196"/>
    </row>
    <row r="129" spans="1:7" s="197" customFormat="1">
      <c r="A129" s="195"/>
      <c r="B129" s="186" t="s">
        <v>240</v>
      </c>
      <c r="C129" s="161" t="s">
        <v>273</v>
      </c>
      <c r="D129" s="162">
        <v>1</v>
      </c>
      <c r="E129" s="237">
        <v>0</v>
      </c>
      <c r="F129" s="164">
        <f t="shared" si="5"/>
        <v>0</v>
      </c>
      <c r="G129" s="196"/>
    </row>
    <row r="130" spans="1:7" s="197" customFormat="1">
      <c r="A130" s="195"/>
      <c r="B130" s="186" t="s">
        <v>352</v>
      </c>
      <c r="C130" s="161" t="s">
        <v>273</v>
      </c>
      <c r="D130" s="162">
        <v>1</v>
      </c>
      <c r="E130" s="237">
        <v>0</v>
      </c>
      <c r="F130" s="164">
        <f t="shared" si="5"/>
        <v>0</v>
      </c>
      <c r="G130" s="196"/>
    </row>
    <row r="131" spans="1:7" s="197" customFormat="1">
      <c r="A131" s="195"/>
      <c r="B131" s="186" t="s">
        <v>353</v>
      </c>
      <c r="C131" s="161" t="s">
        <v>273</v>
      </c>
      <c r="D131" s="162">
        <v>1</v>
      </c>
      <c r="E131" s="237">
        <v>0</v>
      </c>
      <c r="F131" s="164">
        <f t="shared" si="5"/>
        <v>0</v>
      </c>
      <c r="G131" s="196"/>
    </row>
    <row r="132" spans="1:7" s="197" customFormat="1">
      <c r="A132" s="195"/>
      <c r="B132" s="186" t="s">
        <v>354</v>
      </c>
      <c r="C132" s="161" t="s">
        <v>273</v>
      </c>
      <c r="D132" s="162">
        <v>1</v>
      </c>
      <c r="E132" s="237">
        <v>0</v>
      </c>
      <c r="F132" s="164">
        <f>E132*D132</f>
        <v>0</v>
      </c>
      <c r="G132" s="196"/>
    </row>
    <row r="133" spans="1:7" s="197" customFormat="1">
      <c r="A133" s="195"/>
      <c r="B133" s="186" t="s">
        <v>355</v>
      </c>
      <c r="C133" s="161" t="s">
        <v>273</v>
      </c>
      <c r="D133" s="162">
        <v>1</v>
      </c>
      <c r="E133" s="237">
        <v>0</v>
      </c>
      <c r="F133" s="164">
        <f>E133*D133</f>
        <v>0</v>
      </c>
      <c r="G133" s="196"/>
    </row>
    <row r="134" spans="1:7" s="197" customFormat="1">
      <c r="A134" s="195"/>
      <c r="B134" s="186" t="s">
        <v>356</v>
      </c>
      <c r="C134" s="161" t="s">
        <v>273</v>
      </c>
      <c r="D134" s="162">
        <v>1</v>
      </c>
      <c r="E134" s="237">
        <v>0</v>
      </c>
      <c r="F134" s="164">
        <f>E134*D134</f>
        <v>0</v>
      </c>
      <c r="G134" s="196"/>
    </row>
    <row r="135" spans="1:7" s="197" customFormat="1">
      <c r="A135" s="195"/>
      <c r="B135" s="186" t="s">
        <v>357</v>
      </c>
      <c r="C135" s="161" t="s">
        <v>273</v>
      </c>
      <c r="D135" s="162">
        <v>1</v>
      </c>
      <c r="E135" s="237">
        <v>0</v>
      </c>
      <c r="F135" s="164">
        <f>E135*D135</f>
        <v>0</v>
      </c>
      <c r="G135" s="196"/>
    </row>
    <row r="136" spans="1:7" s="197" customFormat="1" ht="13.8" thickBot="1">
      <c r="A136" s="195"/>
      <c r="B136" s="186" t="s">
        <v>358</v>
      </c>
      <c r="C136" s="161" t="s">
        <v>273</v>
      </c>
      <c r="D136" s="162">
        <v>1</v>
      </c>
      <c r="E136" s="237">
        <v>0</v>
      </c>
      <c r="F136" s="164">
        <f>E136*D136</f>
        <v>0</v>
      </c>
      <c r="G136" s="196"/>
    </row>
    <row r="137" spans="1:7" s="169" customFormat="1" ht="13.8" thickBot="1">
      <c r="A137" s="178"/>
      <c r="B137" s="198" t="s">
        <v>241</v>
      </c>
      <c r="C137" s="165"/>
      <c r="D137" s="166"/>
      <c r="E137" s="167"/>
      <c r="F137" s="168">
        <f>F3+F30+F70+F122</f>
        <v>0</v>
      </c>
      <c r="G137" s="179"/>
    </row>
    <row r="139" spans="1:7" ht="148.19999999999999" customHeight="1">
      <c r="B139" s="307" t="s">
        <v>242</v>
      </c>
      <c r="C139" s="307"/>
      <c r="D139" s="307"/>
      <c r="E139" s="307"/>
      <c r="F139" s="307"/>
    </row>
    <row r="146" spans="1:7" s="176" customFormat="1">
      <c r="A146" s="199"/>
      <c r="B146" s="200"/>
      <c r="C146" s="170"/>
      <c r="D146" s="171"/>
      <c r="E146" s="170"/>
      <c r="G146" s="201"/>
    </row>
    <row r="147" spans="1:7" s="176" customFormat="1">
      <c r="A147" s="199"/>
      <c r="B147" s="200"/>
      <c r="C147" s="170"/>
      <c r="D147" s="171"/>
      <c r="E147" s="170"/>
      <c r="G147" s="201"/>
    </row>
    <row r="148" spans="1:7" s="176" customFormat="1">
      <c r="A148" s="199"/>
      <c r="B148" s="200"/>
      <c r="C148" s="170"/>
      <c r="D148" s="171"/>
      <c r="E148" s="170"/>
      <c r="G148" s="201"/>
    </row>
  </sheetData>
  <sheetProtection password="DCC9" sheet="1" selectLockedCells="1"/>
  <mergeCells count="1">
    <mergeCell ref="B139:F139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91" orientation="portrait" r:id="rId1"/>
  <headerFooter alignWithMargins="0"/>
  <rowBreaks count="3" manualBreakCount="3">
    <brk id="29" min="1" max="5" man="1"/>
    <brk id="69" min="1" max="5" man="1"/>
    <brk id="121" min="1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205" customWidth="1"/>
    <col min="2" max="2" width="14.44140625" style="205" customWidth="1"/>
    <col min="3" max="3" width="38.33203125" style="211" customWidth="1"/>
    <col min="4" max="4" width="4.5546875" style="205" customWidth="1"/>
    <col min="5" max="5" width="10.5546875" style="205" customWidth="1"/>
    <col min="6" max="6" width="9.88671875" style="205" customWidth="1"/>
    <col min="7" max="7" width="12.6640625" style="205" customWidth="1"/>
    <col min="8" max="256" width="9.109375" style="205"/>
    <col min="257" max="257" width="4.33203125" style="205" customWidth="1"/>
    <col min="258" max="258" width="14.44140625" style="205" customWidth="1"/>
    <col min="259" max="259" width="38.33203125" style="205" customWidth="1"/>
    <col min="260" max="260" width="4.5546875" style="205" customWidth="1"/>
    <col min="261" max="261" width="10.5546875" style="205" customWidth="1"/>
    <col min="262" max="262" width="9.88671875" style="205" customWidth="1"/>
    <col min="263" max="263" width="12.6640625" style="205" customWidth="1"/>
    <col min="264" max="512" width="9.109375" style="205"/>
    <col min="513" max="513" width="4.33203125" style="205" customWidth="1"/>
    <col min="514" max="514" width="14.44140625" style="205" customWidth="1"/>
    <col min="515" max="515" width="38.33203125" style="205" customWidth="1"/>
    <col min="516" max="516" width="4.5546875" style="205" customWidth="1"/>
    <col min="517" max="517" width="10.5546875" style="205" customWidth="1"/>
    <col min="518" max="518" width="9.88671875" style="205" customWidth="1"/>
    <col min="519" max="519" width="12.6640625" style="205" customWidth="1"/>
    <col min="520" max="768" width="9.109375" style="205"/>
    <col min="769" max="769" width="4.33203125" style="205" customWidth="1"/>
    <col min="770" max="770" width="14.44140625" style="205" customWidth="1"/>
    <col min="771" max="771" width="38.33203125" style="205" customWidth="1"/>
    <col min="772" max="772" width="4.5546875" style="205" customWidth="1"/>
    <col min="773" max="773" width="10.5546875" style="205" customWidth="1"/>
    <col min="774" max="774" width="9.88671875" style="205" customWidth="1"/>
    <col min="775" max="775" width="12.6640625" style="205" customWidth="1"/>
    <col min="776" max="1024" width="9.109375" style="205"/>
    <col min="1025" max="1025" width="4.33203125" style="205" customWidth="1"/>
    <col min="1026" max="1026" width="14.44140625" style="205" customWidth="1"/>
    <col min="1027" max="1027" width="38.33203125" style="205" customWidth="1"/>
    <col min="1028" max="1028" width="4.5546875" style="205" customWidth="1"/>
    <col min="1029" max="1029" width="10.5546875" style="205" customWidth="1"/>
    <col min="1030" max="1030" width="9.88671875" style="205" customWidth="1"/>
    <col min="1031" max="1031" width="12.6640625" style="205" customWidth="1"/>
    <col min="1032" max="1280" width="9.109375" style="205"/>
    <col min="1281" max="1281" width="4.33203125" style="205" customWidth="1"/>
    <col min="1282" max="1282" width="14.44140625" style="205" customWidth="1"/>
    <col min="1283" max="1283" width="38.33203125" style="205" customWidth="1"/>
    <col min="1284" max="1284" width="4.5546875" style="205" customWidth="1"/>
    <col min="1285" max="1285" width="10.5546875" style="205" customWidth="1"/>
    <col min="1286" max="1286" width="9.88671875" style="205" customWidth="1"/>
    <col min="1287" max="1287" width="12.6640625" style="205" customWidth="1"/>
    <col min="1288" max="1536" width="9.109375" style="205"/>
    <col min="1537" max="1537" width="4.33203125" style="205" customWidth="1"/>
    <col min="1538" max="1538" width="14.44140625" style="205" customWidth="1"/>
    <col min="1539" max="1539" width="38.33203125" style="205" customWidth="1"/>
    <col min="1540" max="1540" width="4.5546875" style="205" customWidth="1"/>
    <col min="1541" max="1541" width="10.5546875" style="205" customWidth="1"/>
    <col min="1542" max="1542" width="9.88671875" style="205" customWidth="1"/>
    <col min="1543" max="1543" width="12.6640625" style="205" customWidth="1"/>
    <col min="1544" max="1792" width="9.109375" style="205"/>
    <col min="1793" max="1793" width="4.33203125" style="205" customWidth="1"/>
    <col min="1794" max="1794" width="14.44140625" style="205" customWidth="1"/>
    <col min="1795" max="1795" width="38.33203125" style="205" customWidth="1"/>
    <col min="1796" max="1796" width="4.5546875" style="205" customWidth="1"/>
    <col min="1797" max="1797" width="10.5546875" style="205" customWidth="1"/>
    <col min="1798" max="1798" width="9.88671875" style="205" customWidth="1"/>
    <col min="1799" max="1799" width="12.6640625" style="205" customWidth="1"/>
    <col min="1800" max="2048" width="9.109375" style="205"/>
    <col min="2049" max="2049" width="4.33203125" style="205" customWidth="1"/>
    <col min="2050" max="2050" width="14.44140625" style="205" customWidth="1"/>
    <col min="2051" max="2051" width="38.33203125" style="205" customWidth="1"/>
    <col min="2052" max="2052" width="4.5546875" style="205" customWidth="1"/>
    <col min="2053" max="2053" width="10.5546875" style="205" customWidth="1"/>
    <col min="2054" max="2054" width="9.88671875" style="205" customWidth="1"/>
    <col min="2055" max="2055" width="12.6640625" style="205" customWidth="1"/>
    <col min="2056" max="2304" width="9.109375" style="205"/>
    <col min="2305" max="2305" width="4.33203125" style="205" customWidth="1"/>
    <col min="2306" max="2306" width="14.44140625" style="205" customWidth="1"/>
    <col min="2307" max="2307" width="38.33203125" style="205" customWidth="1"/>
    <col min="2308" max="2308" width="4.5546875" style="205" customWidth="1"/>
    <col min="2309" max="2309" width="10.5546875" style="205" customWidth="1"/>
    <col min="2310" max="2310" width="9.88671875" style="205" customWidth="1"/>
    <col min="2311" max="2311" width="12.6640625" style="205" customWidth="1"/>
    <col min="2312" max="2560" width="9.109375" style="205"/>
    <col min="2561" max="2561" width="4.33203125" style="205" customWidth="1"/>
    <col min="2562" max="2562" width="14.44140625" style="205" customWidth="1"/>
    <col min="2563" max="2563" width="38.33203125" style="205" customWidth="1"/>
    <col min="2564" max="2564" width="4.5546875" style="205" customWidth="1"/>
    <col min="2565" max="2565" width="10.5546875" style="205" customWidth="1"/>
    <col min="2566" max="2566" width="9.88671875" style="205" customWidth="1"/>
    <col min="2567" max="2567" width="12.6640625" style="205" customWidth="1"/>
    <col min="2568" max="2816" width="9.109375" style="205"/>
    <col min="2817" max="2817" width="4.33203125" style="205" customWidth="1"/>
    <col min="2818" max="2818" width="14.44140625" style="205" customWidth="1"/>
    <col min="2819" max="2819" width="38.33203125" style="205" customWidth="1"/>
    <col min="2820" max="2820" width="4.5546875" style="205" customWidth="1"/>
    <col min="2821" max="2821" width="10.5546875" style="205" customWidth="1"/>
    <col min="2822" max="2822" width="9.88671875" style="205" customWidth="1"/>
    <col min="2823" max="2823" width="12.6640625" style="205" customWidth="1"/>
    <col min="2824" max="3072" width="9.109375" style="205"/>
    <col min="3073" max="3073" width="4.33203125" style="205" customWidth="1"/>
    <col min="3074" max="3074" width="14.44140625" style="205" customWidth="1"/>
    <col min="3075" max="3075" width="38.33203125" style="205" customWidth="1"/>
    <col min="3076" max="3076" width="4.5546875" style="205" customWidth="1"/>
    <col min="3077" max="3077" width="10.5546875" style="205" customWidth="1"/>
    <col min="3078" max="3078" width="9.88671875" style="205" customWidth="1"/>
    <col min="3079" max="3079" width="12.6640625" style="205" customWidth="1"/>
    <col min="3080" max="3328" width="9.109375" style="205"/>
    <col min="3329" max="3329" width="4.33203125" style="205" customWidth="1"/>
    <col min="3330" max="3330" width="14.44140625" style="205" customWidth="1"/>
    <col min="3331" max="3331" width="38.33203125" style="205" customWidth="1"/>
    <col min="3332" max="3332" width="4.5546875" style="205" customWidth="1"/>
    <col min="3333" max="3333" width="10.5546875" style="205" customWidth="1"/>
    <col min="3334" max="3334" width="9.88671875" style="205" customWidth="1"/>
    <col min="3335" max="3335" width="12.6640625" style="205" customWidth="1"/>
    <col min="3336" max="3584" width="9.109375" style="205"/>
    <col min="3585" max="3585" width="4.33203125" style="205" customWidth="1"/>
    <col min="3586" max="3586" width="14.44140625" style="205" customWidth="1"/>
    <col min="3587" max="3587" width="38.33203125" style="205" customWidth="1"/>
    <col min="3588" max="3588" width="4.5546875" style="205" customWidth="1"/>
    <col min="3589" max="3589" width="10.5546875" style="205" customWidth="1"/>
    <col min="3590" max="3590" width="9.88671875" style="205" customWidth="1"/>
    <col min="3591" max="3591" width="12.6640625" style="205" customWidth="1"/>
    <col min="3592" max="3840" width="9.109375" style="205"/>
    <col min="3841" max="3841" width="4.33203125" style="205" customWidth="1"/>
    <col min="3842" max="3842" width="14.44140625" style="205" customWidth="1"/>
    <col min="3843" max="3843" width="38.33203125" style="205" customWidth="1"/>
    <col min="3844" max="3844" width="4.5546875" style="205" customWidth="1"/>
    <col min="3845" max="3845" width="10.5546875" style="205" customWidth="1"/>
    <col min="3846" max="3846" width="9.88671875" style="205" customWidth="1"/>
    <col min="3847" max="3847" width="12.6640625" style="205" customWidth="1"/>
    <col min="3848" max="4096" width="9.109375" style="205"/>
    <col min="4097" max="4097" width="4.33203125" style="205" customWidth="1"/>
    <col min="4098" max="4098" width="14.44140625" style="205" customWidth="1"/>
    <col min="4099" max="4099" width="38.33203125" style="205" customWidth="1"/>
    <col min="4100" max="4100" width="4.5546875" style="205" customWidth="1"/>
    <col min="4101" max="4101" width="10.5546875" style="205" customWidth="1"/>
    <col min="4102" max="4102" width="9.88671875" style="205" customWidth="1"/>
    <col min="4103" max="4103" width="12.6640625" style="205" customWidth="1"/>
    <col min="4104" max="4352" width="9.109375" style="205"/>
    <col min="4353" max="4353" width="4.33203125" style="205" customWidth="1"/>
    <col min="4354" max="4354" width="14.44140625" style="205" customWidth="1"/>
    <col min="4355" max="4355" width="38.33203125" style="205" customWidth="1"/>
    <col min="4356" max="4356" width="4.5546875" style="205" customWidth="1"/>
    <col min="4357" max="4357" width="10.5546875" style="205" customWidth="1"/>
    <col min="4358" max="4358" width="9.88671875" style="205" customWidth="1"/>
    <col min="4359" max="4359" width="12.6640625" style="205" customWidth="1"/>
    <col min="4360" max="4608" width="9.109375" style="205"/>
    <col min="4609" max="4609" width="4.33203125" style="205" customWidth="1"/>
    <col min="4610" max="4610" width="14.44140625" style="205" customWidth="1"/>
    <col min="4611" max="4611" width="38.33203125" style="205" customWidth="1"/>
    <col min="4612" max="4612" width="4.5546875" style="205" customWidth="1"/>
    <col min="4613" max="4613" width="10.5546875" style="205" customWidth="1"/>
    <col min="4614" max="4614" width="9.88671875" style="205" customWidth="1"/>
    <col min="4615" max="4615" width="12.6640625" style="205" customWidth="1"/>
    <col min="4616" max="4864" width="9.109375" style="205"/>
    <col min="4865" max="4865" width="4.33203125" style="205" customWidth="1"/>
    <col min="4866" max="4866" width="14.44140625" style="205" customWidth="1"/>
    <col min="4867" max="4867" width="38.33203125" style="205" customWidth="1"/>
    <col min="4868" max="4868" width="4.5546875" style="205" customWidth="1"/>
    <col min="4869" max="4869" width="10.5546875" style="205" customWidth="1"/>
    <col min="4870" max="4870" width="9.88671875" style="205" customWidth="1"/>
    <col min="4871" max="4871" width="12.6640625" style="205" customWidth="1"/>
    <col min="4872" max="5120" width="9.109375" style="205"/>
    <col min="5121" max="5121" width="4.33203125" style="205" customWidth="1"/>
    <col min="5122" max="5122" width="14.44140625" style="205" customWidth="1"/>
    <col min="5123" max="5123" width="38.33203125" style="205" customWidth="1"/>
    <col min="5124" max="5124" width="4.5546875" style="205" customWidth="1"/>
    <col min="5125" max="5125" width="10.5546875" style="205" customWidth="1"/>
    <col min="5126" max="5126" width="9.88671875" style="205" customWidth="1"/>
    <col min="5127" max="5127" width="12.6640625" style="205" customWidth="1"/>
    <col min="5128" max="5376" width="9.109375" style="205"/>
    <col min="5377" max="5377" width="4.33203125" style="205" customWidth="1"/>
    <col min="5378" max="5378" width="14.44140625" style="205" customWidth="1"/>
    <col min="5379" max="5379" width="38.33203125" style="205" customWidth="1"/>
    <col min="5380" max="5380" width="4.5546875" style="205" customWidth="1"/>
    <col min="5381" max="5381" width="10.5546875" style="205" customWidth="1"/>
    <col min="5382" max="5382" width="9.88671875" style="205" customWidth="1"/>
    <col min="5383" max="5383" width="12.6640625" style="205" customWidth="1"/>
    <col min="5384" max="5632" width="9.109375" style="205"/>
    <col min="5633" max="5633" width="4.33203125" style="205" customWidth="1"/>
    <col min="5634" max="5634" width="14.44140625" style="205" customWidth="1"/>
    <col min="5635" max="5635" width="38.33203125" style="205" customWidth="1"/>
    <col min="5636" max="5636" width="4.5546875" style="205" customWidth="1"/>
    <col min="5637" max="5637" width="10.5546875" style="205" customWidth="1"/>
    <col min="5638" max="5638" width="9.88671875" style="205" customWidth="1"/>
    <col min="5639" max="5639" width="12.6640625" style="205" customWidth="1"/>
    <col min="5640" max="5888" width="9.109375" style="205"/>
    <col min="5889" max="5889" width="4.33203125" style="205" customWidth="1"/>
    <col min="5890" max="5890" width="14.44140625" style="205" customWidth="1"/>
    <col min="5891" max="5891" width="38.33203125" style="205" customWidth="1"/>
    <col min="5892" max="5892" width="4.5546875" style="205" customWidth="1"/>
    <col min="5893" max="5893" width="10.5546875" style="205" customWidth="1"/>
    <col min="5894" max="5894" width="9.88671875" style="205" customWidth="1"/>
    <col min="5895" max="5895" width="12.6640625" style="205" customWidth="1"/>
    <col min="5896" max="6144" width="9.109375" style="205"/>
    <col min="6145" max="6145" width="4.33203125" style="205" customWidth="1"/>
    <col min="6146" max="6146" width="14.44140625" style="205" customWidth="1"/>
    <col min="6147" max="6147" width="38.33203125" style="205" customWidth="1"/>
    <col min="6148" max="6148" width="4.5546875" style="205" customWidth="1"/>
    <col min="6149" max="6149" width="10.5546875" style="205" customWidth="1"/>
    <col min="6150" max="6150" width="9.88671875" style="205" customWidth="1"/>
    <col min="6151" max="6151" width="12.6640625" style="205" customWidth="1"/>
    <col min="6152" max="6400" width="9.109375" style="205"/>
    <col min="6401" max="6401" width="4.33203125" style="205" customWidth="1"/>
    <col min="6402" max="6402" width="14.44140625" style="205" customWidth="1"/>
    <col min="6403" max="6403" width="38.33203125" style="205" customWidth="1"/>
    <col min="6404" max="6404" width="4.5546875" style="205" customWidth="1"/>
    <col min="6405" max="6405" width="10.5546875" style="205" customWidth="1"/>
    <col min="6406" max="6406" width="9.88671875" style="205" customWidth="1"/>
    <col min="6407" max="6407" width="12.6640625" style="205" customWidth="1"/>
    <col min="6408" max="6656" width="9.109375" style="205"/>
    <col min="6657" max="6657" width="4.33203125" style="205" customWidth="1"/>
    <col min="6658" max="6658" width="14.44140625" style="205" customWidth="1"/>
    <col min="6659" max="6659" width="38.33203125" style="205" customWidth="1"/>
    <col min="6660" max="6660" width="4.5546875" style="205" customWidth="1"/>
    <col min="6661" max="6661" width="10.5546875" style="205" customWidth="1"/>
    <col min="6662" max="6662" width="9.88671875" style="205" customWidth="1"/>
    <col min="6663" max="6663" width="12.6640625" style="205" customWidth="1"/>
    <col min="6664" max="6912" width="9.109375" style="205"/>
    <col min="6913" max="6913" width="4.33203125" style="205" customWidth="1"/>
    <col min="6914" max="6914" width="14.44140625" style="205" customWidth="1"/>
    <col min="6915" max="6915" width="38.33203125" style="205" customWidth="1"/>
    <col min="6916" max="6916" width="4.5546875" style="205" customWidth="1"/>
    <col min="6917" max="6917" width="10.5546875" style="205" customWidth="1"/>
    <col min="6918" max="6918" width="9.88671875" style="205" customWidth="1"/>
    <col min="6919" max="6919" width="12.6640625" style="205" customWidth="1"/>
    <col min="6920" max="7168" width="9.109375" style="205"/>
    <col min="7169" max="7169" width="4.33203125" style="205" customWidth="1"/>
    <col min="7170" max="7170" width="14.44140625" style="205" customWidth="1"/>
    <col min="7171" max="7171" width="38.33203125" style="205" customWidth="1"/>
    <col min="7172" max="7172" width="4.5546875" style="205" customWidth="1"/>
    <col min="7173" max="7173" width="10.5546875" style="205" customWidth="1"/>
    <col min="7174" max="7174" width="9.88671875" style="205" customWidth="1"/>
    <col min="7175" max="7175" width="12.6640625" style="205" customWidth="1"/>
    <col min="7176" max="7424" width="9.109375" style="205"/>
    <col min="7425" max="7425" width="4.33203125" style="205" customWidth="1"/>
    <col min="7426" max="7426" width="14.44140625" style="205" customWidth="1"/>
    <col min="7427" max="7427" width="38.33203125" style="205" customWidth="1"/>
    <col min="7428" max="7428" width="4.5546875" style="205" customWidth="1"/>
    <col min="7429" max="7429" width="10.5546875" style="205" customWidth="1"/>
    <col min="7430" max="7430" width="9.88671875" style="205" customWidth="1"/>
    <col min="7431" max="7431" width="12.6640625" style="205" customWidth="1"/>
    <col min="7432" max="7680" width="9.109375" style="205"/>
    <col min="7681" max="7681" width="4.33203125" style="205" customWidth="1"/>
    <col min="7682" max="7682" width="14.44140625" style="205" customWidth="1"/>
    <col min="7683" max="7683" width="38.33203125" style="205" customWidth="1"/>
    <col min="7684" max="7684" width="4.5546875" style="205" customWidth="1"/>
    <col min="7685" max="7685" width="10.5546875" style="205" customWidth="1"/>
    <col min="7686" max="7686" width="9.88671875" style="205" customWidth="1"/>
    <col min="7687" max="7687" width="12.6640625" style="205" customWidth="1"/>
    <col min="7688" max="7936" width="9.109375" style="205"/>
    <col min="7937" max="7937" width="4.33203125" style="205" customWidth="1"/>
    <col min="7938" max="7938" width="14.44140625" style="205" customWidth="1"/>
    <col min="7939" max="7939" width="38.33203125" style="205" customWidth="1"/>
    <col min="7940" max="7940" width="4.5546875" style="205" customWidth="1"/>
    <col min="7941" max="7941" width="10.5546875" style="205" customWidth="1"/>
    <col min="7942" max="7942" width="9.88671875" style="205" customWidth="1"/>
    <col min="7943" max="7943" width="12.6640625" style="205" customWidth="1"/>
    <col min="7944" max="8192" width="9.109375" style="205"/>
    <col min="8193" max="8193" width="4.33203125" style="205" customWidth="1"/>
    <col min="8194" max="8194" width="14.44140625" style="205" customWidth="1"/>
    <col min="8195" max="8195" width="38.33203125" style="205" customWidth="1"/>
    <col min="8196" max="8196" width="4.5546875" style="205" customWidth="1"/>
    <col min="8197" max="8197" width="10.5546875" style="205" customWidth="1"/>
    <col min="8198" max="8198" width="9.88671875" style="205" customWidth="1"/>
    <col min="8199" max="8199" width="12.6640625" style="205" customWidth="1"/>
    <col min="8200" max="8448" width="9.109375" style="205"/>
    <col min="8449" max="8449" width="4.33203125" style="205" customWidth="1"/>
    <col min="8450" max="8450" width="14.44140625" style="205" customWidth="1"/>
    <col min="8451" max="8451" width="38.33203125" style="205" customWidth="1"/>
    <col min="8452" max="8452" width="4.5546875" style="205" customWidth="1"/>
    <col min="8453" max="8453" width="10.5546875" style="205" customWidth="1"/>
    <col min="8454" max="8454" width="9.88671875" style="205" customWidth="1"/>
    <col min="8455" max="8455" width="12.6640625" style="205" customWidth="1"/>
    <col min="8456" max="8704" width="9.109375" style="205"/>
    <col min="8705" max="8705" width="4.33203125" style="205" customWidth="1"/>
    <col min="8706" max="8706" width="14.44140625" style="205" customWidth="1"/>
    <col min="8707" max="8707" width="38.33203125" style="205" customWidth="1"/>
    <col min="8708" max="8708" width="4.5546875" style="205" customWidth="1"/>
    <col min="8709" max="8709" width="10.5546875" style="205" customWidth="1"/>
    <col min="8710" max="8710" width="9.88671875" style="205" customWidth="1"/>
    <col min="8711" max="8711" width="12.6640625" style="205" customWidth="1"/>
    <col min="8712" max="8960" width="9.109375" style="205"/>
    <col min="8961" max="8961" width="4.33203125" style="205" customWidth="1"/>
    <col min="8962" max="8962" width="14.44140625" style="205" customWidth="1"/>
    <col min="8963" max="8963" width="38.33203125" style="205" customWidth="1"/>
    <col min="8964" max="8964" width="4.5546875" style="205" customWidth="1"/>
    <col min="8965" max="8965" width="10.5546875" style="205" customWidth="1"/>
    <col min="8966" max="8966" width="9.88671875" style="205" customWidth="1"/>
    <col min="8967" max="8967" width="12.6640625" style="205" customWidth="1"/>
    <col min="8968" max="9216" width="9.109375" style="205"/>
    <col min="9217" max="9217" width="4.33203125" style="205" customWidth="1"/>
    <col min="9218" max="9218" width="14.44140625" style="205" customWidth="1"/>
    <col min="9219" max="9219" width="38.33203125" style="205" customWidth="1"/>
    <col min="9220" max="9220" width="4.5546875" style="205" customWidth="1"/>
    <col min="9221" max="9221" width="10.5546875" style="205" customWidth="1"/>
    <col min="9222" max="9222" width="9.88671875" style="205" customWidth="1"/>
    <col min="9223" max="9223" width="12.6640625" style="205" customWidth="1"/>
    <col min="9224" max="9472" width="9.109375" style="205"/>
    <col min="9473" max="9473" width="4.33203125" style="205" customWidth="1"/>
    <col min="9474" max="9474" width="14.44140625" style="205" customWidth="1"/>
    <col min="9475" max="9475" width="38.33203125" style="205" customWidth="1"/>
    <col min="9476" max="9476" width="4.5546875" style="205" customWidth="1"/>
    <col min="9477" max="9477" width="10.5546875" style="205" customWidth="1"/>
    <col min="9478" max="9478" width="9.88671875" style="205" customWidth="1"/>
    <col min="9479" max="9479" width="12.6640625" style="205" customWidth="1"/>
    <col min="9480" max="9728" width="9.109375" style="205"/>
    <col min="9729" max="9729" width="4.33203125" style="205" customWidth="1"/>
    <col min="9730" max="9730" width="14.44140625" style="205" customWidth="1"/>
    <col min="9731" max="9731" width="38.33203125" style="205" customWidth="1"/>
    <col min="9732" max="9732" width="4.5546875" style="205" customWidth="1"/>
    <col min="9733" max="9733" width="10.5546875" style="205" customWidth="1"/>
    <col min="9734" max="9734" width="9.88671875" style="205" customWidth="1"/>
    <col min="9735" max="9735" width="12.6640625" style="205" customWidth="1"/>
    <col min="9736" max="9984" width="9.109375" style="205"/>
    <col min="9985" max="9985" width="4.33203125" style="205" customWidth="1"/>
    <col min="9986" max="9986" width="14.44140625" style="205" customWidth="1"/>
    <col min="9987" max="9987" width="38.33203125" style="205" customWidth="1"/>
    <col min="9988" max="9988" width="4.5546875" style="205" customWidth="1"/>
    <col min="9989" max="9989" width="10.5546875" style="205" customWidth="1"/>
    <col min="9990" max="9990" width="9.88671875" style="205" customWidth="1"/>
    <col min="9991" max="9991" width="12.6640625" style="205" customWidth="1"/>
    <col min="9992" max="10240" width="9.109375" style="205"/>
    <col min="10241" max="10241" width="4.33203125" style="205" customWidth="1"/>
    <col min="10242" max="10242" width="14.44140625" style="205" customWidth="1"/>
    <col min="10243" max="10243" width="38.33203125" style="205" customWidth="1"/>
    <col min="10244" max="10244" width="4.5546875" style="205" customWidth="1"/>
    <col min="10245" max="10245" width="10.5546875" style="205" customWidth="1"/>
    <col min="10246" max="10246" width="9.88671875" style="205" customWidth="1"/>
    <col min="10247" max="10247" width="12.6640625" style="205" customWidth="1"/>
    <col min="10248" max="10496" width="9.109375" style="205"/>
    <col min="10497" max="10497" width="4.33203125" style="205" customWidth="1"/>
    <col min="10498" max="10498" width="14.44140625" style="205" customWidth="1"/>
    <col min="10499" max="10499" width="38.33203125" style="205" customWidth="1"/>
    <col min="10500" max="10500" width="4.5546875" style="205" customWidth="1"/>
    <col min="10501" max="10501" width="10.5546875" style="205" customWidth="1"/>
    <col min="10502" max="10502" width="9.88671875" style="205" customWidth="1"/>
    <col min="10503" max="10503" width="12.6640625" style="205" customWidth="1"/>
    <col min="10504" max="10752" width="9.109375" style="205"/>
    <col min="10753" max="10753" width="4.33203125" style="205" customWidth="1"/>
    <col min="10754" max="10754" width="14.44140625" style="205" customWidth="1"/>
    <col min="10755" max="10755" width="38.33203125" style="205" customWidth="1"/>
    <col min="10756" max="10756" width="4.5546875" style="205" customWidth="1"/>
    <col min="10757" max="10757" width="10.5546875" style="205" customWidth="1"/>
    <col min="10758" max="10758" width="9.88671875" style="205" customWidth="1"/>
    <col min="10759" max="10759" width="12.6640625" style="205" customWidth="1"/>
    <col min="10760" max="11008" width="9.109375" style="205"/>
    <col min="11009" max="11009" width="4.33203125" style="205" customWidth="1"/>
    <col min="11010" max="11010" width="14.44140625" style="205" customWidth="1"/>
    <col min="11011" max="11011" width="38.33203125" style="205" customWidth="1"/>
    <col min="11012" max="11012" width="4.5546875" style="205" customWidth="1"/>
    <col min="11013" max="11013" width="10.5546875" style="205" customWidth="1"/>
    <col min="11014" max="11014" width="9.88671875" style="205" customWidth="1"/>
    <col min="11015" max="11015" width="12.6640625" style="205" customWidth="1"/>
    <col min="11016" max="11264" width="9.109375" style="205"/>
    <col min="11265" max="11265" width="4.33203125" style="205" customWidth="1"/>
    <col min="11266" max="11266" width="14.44140625" style="205" customWidth="1"/>
    <col min="11267" max="11267" width="38.33203125" style="205" customWidth="1"/>
    <col min="11268" max="11268" width="4.5546875" style="205" customWidth="1"/>
    <col min="11269" max="11269" width="10.5546875" style="205" customWidth="1"/>
    <col min="11270" max="11270" width="9.88671875" style="205" customWidth="1"/>
    <col min="11271" max="11271" width="12.6640625" style="205" customWidth="1"/>
    <col min="11272" max="11520" width="9.109375" style="205"/>
    <col min="11521" max="11521" width="4.33203125" style="205" customWidth="1"/>
    <col min="11522" max="11522" width="14.44140625" style="205" customWidth="1"/>
    <col min="11523" max="11523" width="38.33203125" style="205" customWidth="1"/>
    <col min="11524" max="11524" width="4.5546875" style="205" customWidth="1"/>
    <col min="11525" max="11525" width="10.5546875" style="205" customWidth="1"/>
    <col min="11526" max="11526" width="9.88671875" style="205" customWidth="1"/>
    <col min="11527" max="11527" width="12.6640625" style="205" customWidth="1"/>
    <col min="11528" max="11776" width="9.109375" style="205"/>
    <col min="11777" max="11777" width="4.33203125" style="205" customWidth="1"/>
    <col min="11778" max="11778" width="14.44140625" style="205" customWidth="1"/>
    <col min="11779" max="11779" width="38.33203125" style="205" customWidth="1"/>
    <col min="11780" max="11780" width="4.5546875" style="205" customWidth="1"/>
    <col min="11781" max="11781" width="10.5546875" style="205" customWidth="1"/>
    <col min="11782" max="11782" width="9.88671875" style="205" customWidth="1"/>
    <col min="11783" max="11783" width="12.6640625" style="205" customWidth="1"/>
    <col min="11784" max="12032" width="9.109375" style="205"/>
    <col min="12033" max="12033" width="4.33203125" style="205" customWidth="1"/>
    <col min="12034" max="12034" width="14.44140625" style="205" customWidth="1"/>
    <col min="12035" max="12035" width="38.33203125" style="205" customWidth="1"/>
    <col min="12036" max="12036" width="4.5546875" style="205" customWidth="1"/>
    <col min="12037" max="12037" width="10.5546875" style="205" customWidth="1"/>
    <col min="12038" max="12038" width="9.88671875" style="205" customWidth="1"/>
    <col min="12039" max="12039" width="12.6640625" style="205" customWidth="1"/>
    <col min="12040" max="12288" width="9.109375" style="205"/>
    <col min="12289" max="12289" width="4.33203125" style="205" customWidth="1"/>
    <col min="12290" max="12290" width="14.44140625" style="205" customWidth="1"/>
    <col min="12291" max="12291" width="38.33203125" style="205" customWidth="1"/>
    <col min="12292" max="12292" width="4.5546875" style="205" customWidth="1"/>
    <col min="12293" max="12293" width="10.5546875" style="205" customWidth="1"/>
    <col min="12294" max="12294" width="9.88671875" style="205" customWidth="1"/>
    <col min="12295" max="12295" width="12.6640625" style="205" customWidth="1"/>
    <col min="12296" max="12544" width="9.109375" style="205"/>
    <col min="12545" max="12545" width="4.33203125" style="205" customWidth="1"/>
    <col min="12546" max="12546" width="14.44140625" style="205" customWidth="1"/>
    <col min="12547" max="12547" width="38.33203125" style="205" customWidth="1"/>
    <col min="12548" max="12548" width="4.5546875" style="205" customWidth="1"/>
    <col min="12549" max="12549" width="10.5546875" style="205" customWidth="1"/>
    <col min="12550" max="12550" width="9.88671875" style="205" customWidth="1"/>
    <col min="12551" max="12551" width="12.6640625" style="205" customWidth="1"/>
    <col min="12552" max="12800" width="9.109375" style="205"/>
    <col min="12801" max="12801" width="4.33203125" style="205" customWidth="1"/>
    <col min="12802" max="12802" width="14.44140625" style="205" customWidth="1"/>
    <col min="12803" max="12803" width="38.33203125" style="205" customWidth="1"/>
    <col min="12804" max="12804" width="4.5546875" style="205" customWidth="1"/>
    <col min="12805" max="12805" width="10.5546875" style="205" customWidth="1"/>
    <col min="12806" max="12806" width="9.88671875" style="205" customWidth="1"/>
    <col min="12807" max="12807" width="12.6640625" style="205" customWidth="1"/>
    <col min="12808" max="13056" width="9.109375" style="205"/>
    <col min="13057" max="13057" width="4.33203125" style="205" customWidth="1"/>
    <col min="13058" max="13058" width="14.44140625" style="205" customWidth="1"/>
    <col min="13059" max="13059" width="38.33203125" style="205" customWidth="1"/>
    <col min="13060" max="13060" width="4.5546875" style="205" customWidth="1"/>
    <col min="13061" max="13061" width="10.5546875" style="205" customWidth="1"/>
    <col min="13062" max="13062" width="9.88671875" style="205" customWidth="1"/>
    <col min="13063" max="13063" width="12.6640625" style="205" customWidth="1"/>
    <col min="13064" max="13312" width="9.109375" style="205"/>
    <col min="13313" max="13313" width="4.33203125" style="205" customWidth="1"/>
    <col min="13314" max="13314" width="14.44140625" style="205" customWidth="1"/>
    <col min="13315" max="13315" width="38.33203125" style="205" customWidth="1"/>
    <col min="13316" max="13316" width="4.5546875" style="205" customWidth="1"/>
    <col min="13317" max="13317" width="10.5546875" style="205" customWidth="1"/>
    <col min="13318" max="13318" width="9.88671875" style="205" customWidth="1"/>
    <col min="13319" max="13319" width="12.6640625" style="205" customWidth="1"/>
    <col min="13320" max="13568" width="9.109375" style="205"/>
    <col min="13569" max="13569" width="4.33203125" style="205" customWidth="1"/>
    <col min="13570" max="13570" width="14.44140625" style="205" customWidth="1"/>
    <col min="13571" max="13571" width="38.33203125" style="205" customWidth="1"/>
    <col min="13572" max="13572" width="4.5546875" style="205" customWidth="1"/>
    <col min="13573" max="13573" width="10.5546875" style="205" customWidth="1"/>
    <col min="13574" max="13574" width="9.88671875" style="205" customWidth="1"/>
    <col min="13575" max="13575" width="12.6640625" style="205" customWidth="1"/>
    <col min="13576" max="13824" width="9.109375" style="205"/>
    <col min="13825" max="13825" width="4.33203125" style="205" customWidth="1"/>
    <col min="13826" max="13826" width="14.44140625" style="205" customWidth="1"/>
    <col min="13827" max="13827" width="38.33203125" style="205" customWidth="1"/>
    <col min="13828" max="13828" width="4.5546875" style="205" customWidth="1"/>
    <col min="13829" max="13829" width="10.5546875" style="205" customWidth="1"/>
    <col min="13830" max="13830" width="9.88671875" style="205" customWidth="1"/>
    <col min="13831" max="13831" width="12.6640625" style="205" customWidth="1"/>
    <col min="13832" max="14080" width="9.109375" style="205"/>
    <col min="14081" max="14081" width="4.33203125" style="205" customWidth="1"/>
    <col min="14082" max="14082" width="14.44140625" style="205" customWidth="1"/>
    <col min="14083" max="14083" width="38.33203125" style="205" customWidth="1"/>
    <col min="14084" max="14084" width="4.5546875" style="205" customWidth="1"/>
    <col min="14085" max="14085" width="10.5546875" style="205" customWidth="1"/>
    <col min="14086" max="14086" width="9.88671875" style="205" customWidth="1"/>
    <col min="14087" max="14087" width="12.6640625" style="205" customWidth="1"/>
    <col min="14088" max="14336" width="9.109375" style="205"/>
    <col min="14337" max="14337" width="4.33203125" style="205" customWidth="1"/>
    <col min="14338" max="14338" width="14.44140625" style="205" customWidth="1"/>
    <col min="14339" max="14339" width="38.33203125" style="205" customWidth="1"/>
    <col min="14340" max="14340" width="4.5546875" style="205" customWidth="1"/>
    <col min="14341" max="14341" width="10.5546875" style="205" customWidth="1"/>
    <col min="14342" max="14342" width="9.88671875" style="205" customWidth="1"/>
    <col min="14343" max="14343" width="12.6640625" style="205" customWidth="1"/>
    <col min="14344" max="14592" width="9.109375" style="205"/>
    <col min="14593" max="14593" width="4.33203125" style="205" customWidth="1"/>
    <col min="14594" max="14594" width="14.44140625" style="205" customWidth="1"/>
    <col min="14595" max="14595" width="38.33203125" style="205" customWidth="1"/>
    <col min="14596" max="14596" width="4.5546875" style="205" customWidth="1"/>
    <col min="14597" max="14597" width="10.5546875" style="205" customWidth="1"/>
    <col min="14598" max="14598" width="9.88671875" style="205" customWidth="1"/>
    <col min="14599" max="14599" width="12.6640625" style="205" customWidth="1"/>
    <col min="14600" max="14848" width="9.109375" style="205"/>
    <col min="14849" max="14849" width="4.33203125" style="205" customWidth="1"/>
    <col min="14850" max="14850" width="14.44140625" style="205" customWidth="1"/>
    <col min="14851" max="14851" width="38.33203125" style="205" customWidth="1"/>
    <col min="14852" max="14852" width="4.5546875" style="205" customWidth="1"/>
    <col min="14853" max="14853" width="10.5546875" style="205" customWidth="1"/>
    <col min="14854" max="14854" width="9.88671875" style="205" customWidth="1"/>
    <col min="14855" max="14855" width="12.6640625" style="205" customWidth="1"/>
    <col min="14856" max="15104" width="9.109375" style="205"/>
    <col min="15105" max="15105" width="4.33203125" style="205" customWidth="1"/>
    <col min="15106" max="15106" width="14.44140625" style="205" customWidth="1"/>
    <col min="15107" max="15107" width="38.33203125" style="205" customWidth="1"/>
    <col min="15108" max="15108" width="4.5546875" style="205" customWidth="1"/>
    <col min="15109" max="15109" width="10.5546875" style="205" customWidth="1"/>
    <col min="15110" max="15110" width="9.88671875" style="205" customWidth="1"/>
    <col min="15111" max="15111" width="12.6640625" style="205" customWidth="1"/>
    <col min="15112" max="15360" width="9.109375" style="205"/>
    <col min="15361" max="15361" width="4.33203125" style="205" customWidth="1"/>
    <col min="15362" max="15362" width="14.44140625" style="205" customWidth="1"/>
    <col min="15363" max="15363" width="38.33203125" style="205" customWidth="1"/>
    <col min="15364" max="15364" width="4.5546875" style="205" customWidth="1"/>
    <col min="15365" max="15365" width="10.5546875" style="205" customWidth="1"/>
    <col min="15366" max="15366" width="9.88671875" style="205" customWidth="1"/>
    <col min="15367" max="15367" width="12.6640625" style="205" customWidth="1"/>
    <col min="15368" max="15616" width="9.109375" style="205"/>
    <col min="15617" max="15617" width="4.33203125" style="205" customWidth="1"/>
    <col min="15618" max="15618" width="14.44140625" style="205" customWidth="1"/>
    <col min="15619" max="15619" width="38.33203125" style="205" customWidth="1"/>
    <col min="15620" max="15620" width="4.5546875" style="205" customWidth="1"/>
    <col min="15621" max="15621" width="10.5546875" style="205" customWidth="1"/>
    <col min="15622" max="15622" width="9.88671875" style="205" customWidth="1"/>
    <col min="15623" max="15623" width="12.6640625" style="205" customWidth="1"/>
    <col min="15624" max="15872" width="9.109375" style="205"/>
    <col min="15873" max="15873" width="4.33203125" style="205" customWidth="1"/>
    <col min="15874" max="15874" width="14.44140625" style="205" customWidth="1"/>
    <col min="15875" max="15875" width="38.33203125" style="205" customWidth="1"/>
    <col min="15876" max="15876" width="4.5546875" style="205" customWidth="1"/>
    <col min="15877" max="15877" width="10.5546875" style="205" customWidth="1"/>
    <col min="15878" max="15878" width="9.88671875" style="205" customWidth="1"/>
    <col min="15879" max="15879" width="12.6640625" style="205" customWidth="1"/>
    <col min="15880" max="16128" width="9.109375" style="205"/>
    <col min="16129" max="16129" width="4.33203125" style="205" customWidth="1"/>
    <col min="16130" max="16130" width="14.44140625" style="205" customWidth="1"/>
    <col min="16131" max="16131" width="38.33203125" style="205" customWidth="1"/>
    <col min="16132" max="16132" width="4.5546875" style="205" customWidth="1"/>
    <col min="16133" max="16133" width="10.5546875" style="205" customWidth="1"/>
    <col min="16134" max="16134" width="9.88671875" style="205" customWidth="1"/>
    <col min="16135" max="16135" width="12.6640625" style="205" customWidth="1"/>
    <col min="16136" max="16384" width="9.109375" style="205"/>
  </cols>
  <sheetData>
    <row r="1" spans="1:7" ht="15.6">
      <c r="A1" s="308" t="s">
        <v>60</v>
      </c>
      <c r="B1" s="308"/>
      <c r="C1" s="309"/>
      <c r="D1" s="308"/>
      <c r="E1" s="308"/>
      <c r="F1" s="308"/>
      <c r="G1" s="308"/>
    </row>
    <row r="2" spans="1:7" ht="24.9" customHeight="1">
      <c r="A2" s="206" t="s">
        <v>359</v>
      </c>
      <c r="B2" s="207"/>
      <c r="C2" s="310"/>
      <c r="D2" s="310"/>
      <c r="E2" s="310"/>
      <c r="F2" s="310"/>
      <c r="G2" s="311"/>
    </row>
    <row r="3" spans="1:7" ht="24.9" hidden="1" customHeight="1">
      <c r="A3" s="206" t="s">
        <v>62</v>
      </c>
      <c r="B3" s="207"/>
      <c r="C3" s="310"/>
      <c r="D3" s="310"/>
      <c r="E3" s="310"/>
      <c r="F3" s="310"/>
      <c r="G3" s="311"/>
    </row>
    <row r="4" spans="1:7" ht="24.9" hidden="1" customHeight="1">
      <c r="A4" s="206" t="s">
        <v>63</v>
      </c>
      <c r="B4" s="207"/>
      <c r="C4" s="310"/>
      <c r="D4" s="310"/>
      <c r="E4" s="310"/>
      <c r="F4" s="310"/>
      <c r="G4" s="311"/>
    </row>
    <row r="5" spans="1:7" hidden="1">
      <c r="B5" s="208"/>
      <c r="C5" s="209"/>
      <c r="D5" s="21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204"/>
  </cols>
  <sheetData>
    <row r="1" spans="1:7">
      <c r="A1" s="203" t="s">
        <v>0</v>
      </c>
    </row>
    <row r="2" spans="1:7" ht="57.75" customHeight="1">
      <c r="A2" s="312" t="s">
        <v>1</v>
      </c>
      <c r="B2" s="312"/>
      <c r="C2" s="312"/>
      <c r="D2" s="312"/>
      <c r="E2" s="312"/>
      <c r="F2" s="312"/>
      <c r="G2" s="3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33203125" defaultRowHeight="13.2"/>
  <cols>
    <col min="1" max="1" width="4.33203125" style="121" customWidth="1"/>
    <col min="2" max="2" width="14.44140625" style="121" customWidth="1"/>
    <col min="3" max="3" width="38.33203125" style="127" customWidth="1"/>
    <col min="4" max="4" width="4.5546875" style="121" customWidth="1"/>
    <col min="5" max="5" width="10.5546875" style="121" customWidth="1"/>
    <col min="6" max="6" width="9.6640625" style="121" customWidth="1"/>
    <col min="7" max="7" width="12.6640625" style="121" customWidth="1"/>
    <col min="8" max="256" width="9.33203125" style="121"/>
    <col min="257" max="257" width="4.33203125" style="121" customWidth="1"/>
    <col min="258" max="258" width="14.44140625" style="121" customWidth="1"/>
    <col min="259" max="259" width="38.33203125" style="121" customWidth="1"/>
    <col min="260" max="260" width="4.5546875" style="121" customWidth="1"/>
    <col min="261" max="261" width="10.5546875" style="121" customWidth="1"/>
    <col min="262" max="262" width="9.6640625" style="121" customWidth="1"/>
    <col min="263" max="263" width="12.6640625" style="121" customWidth="1"/>
    <col min="264" max="512" width="9.33203125" style="121"/>
    <col min="513" max="513" width="4.33203125" style="121" customWidth="1"/>
    <col min="514" max="514" width="14.44140625" style="121" customWidth="1"/>
    <col min="515" max="515" width="38.33203125" style="121" customWidth="1"/>
    <col min="516" max="516" width="4.5546875" style="121" customWidth="1"/>
    <col min="517" max="517" width="10.5546875" style="121" customWidth="1"/>
    <col min="518" max="518" width="9.6640625" style="121" customWidth="1"/>
    <col min="519" max="519" width="12.6640625" style="121" customWidth="1"/>
    <col min="520" max="768" width="9.33203125" style="121"/>
    <col min="769" max="769" width="4.33203125" style="121" customWidth="1"/>
    <col min="770" max="770" width="14.44140625" style="121" customWidth="1"/>
    <col min="771" max="771" width="38.33203125" style="121" customWidth="1"/>
    <col min="772" max="772" width="4.5546875" style="121" customWidth="1"/>
    <col min="773" max="773" width="10.5546875" style="121" customWidth="1"/>
    <col min="774" max="774" width="9.6640625" style="121" customWidth="1"/>
    <col min="775" max="775" width="12.6640625" style="121" customWidth="1"/>
    <col min="776" max="1024" width="9.33203125" style="121"/>
    <col min="1025" max="1025" width="4.33203125" style="121" customWidth="1"/>
    <col min="1026" max="1026" width="14.44140625" style="121" customWidth="1"/>
    <col min="1027" max="1027" width="38.33203125" style="121" customWidth="1"/>
    <col min="1028" max="1028" width="4.5546875" style="121" customWidth="1"/>
    <col min="1029" max="1029" width="10.5546875" style="121" customWidth="1"/>
    <col min="1030" max="1030" width="9.6640625" style="121" customWidth="1"/>
    <col min="1031" max="1031" width="12.6640625" style="121" customWidth="1"/>
    <col min="1032" max="1280" width="9.33203125" style="121"/>
    <col min="1281" max="1281" width="4.33203125" style="121" customWidth="1"/>
    <col min="1282" max="1282" width="14.44140625" style="121" customWidth="1"/>
    <col min="1283" max="1283" width="38.33203125" style="121" customWidth="1"/>
    <col min="1284" max="1284" width="4.5546875" style="121" customWidth="1"/>
    <col min="1285" max="1285" width="10.5546875" style="121" customWidth="1"/>
    <col min="1286" max="1286" width="9.6640625" style="121" customWidth="1"/>
    <col min="1287" max="1287" width="12.6640625" style="121" customWidth="1"/>
    <col min="1288" max="1536" width="9.33203125" style="121"/>
    <col min="1537" max="1537" width="4.33203125" style="121" customWidth="1"/>
    <col min="1538" max="1538" width="14.44140625" style="121" customWidth="1"/>
    <col min="1539" max="1539" width="38.33203125" style="121" customWidth="1"/>
    <col min="1540" max="1540" width="4.5546875" style="121" customWidth="1"/>
    <col min="1541" max="1541" width="10.5546875" style="121" customWidth="1"/>
    <col min="1542" max="1542" width="9.6640625" style="121" customWidth="1"/>
    <col min="1543" max="1543" width="12.6640625" style="121" customWidth="1"/>
    <col min="1544" max="1792" width="9.33203125" style="121"/>
    <col min="1793" max="1793" width="4.33203125" style="121" customWidth="1"/>
    <col min="1794" max="1794" width="14.44140625" style="121" customWidth="1"/>
    <col min="1795" max="1795" width="38.33203125" style="121" customWidth="1"/>
    <col min="1796" max="1796" width="4.5546875" style="121" customWidth="1"/>
    <col min="1797" max="1797" width="10.5546875" style="121" customWidth="1"/>
    <col min="1798" max="1798" width="9.6640625" style="121" customWidth="1"/>
    <col min="1799" max="1799" width="12.6640625" style="121" customWidth="1"/>
    <col min="1800" max="2048" width="9.33203125" style="121"/>
    <col min="2049" max="2049" width="4.33203125" style="121" customWidth="1"/>
    <col min="2050" max="2050" width="14.44140625" style="121" customWidth="1"/>
    <col min="2051" max="2051" width="38.33203125" style="121" customWidth="1"/>
    <col min="2052" max="2052" width="4.5546875" style="121" customWidth="1"/>
    <col min="2053" max="2053" width="10.5546875" style="121" customWidth="1"/>
    <col min="2054" max="2054" width="9.6640625" style="121" customWidth="1"/>
    <col min="2055" max="2055" width="12.6640625" style="121" customWidth="1"/>
    <col min="2056" max="2304" width="9.33203125" style="121"/>
    <col min="2305" max="2305" width="4.33203125" style="121" customWidth="1"/>
    <col min="2306" max="2306" width="14.44140625" style="121" customWidth="1"/>
    <col min="2307" max="2307" width="38.33203125" style="121" customWidth="1"/>
    <col min="2308" max="2308" width="4.5546875" style="121" customWidth="1"/>
    <col min="2309" max="2309" width="10.5546875" style="121" customWidth="1"/>
    <col min="2310" max="2310" width="9.6640625" style="121" customWidth="1"/>
    <col min="2311" max="2311" width="12.6640625" style="121" customWidth="1"/>
    <col min="2312" max="2560" width="9.33203125" style="121"/>
    <col min="2561" max="2561" width="4.33203125" style="121" customWidth="1"/>
    <col min="2562" max="2562" width="14.44140625" style="121" customWidth="1"/>
    <col min="2563" max="2563" width="38.33203125" style="121" customWidth="1"/>
    <col min="2564" max="2564" width="4.5546875" style="121" customWidth="1"/>
    <col min="2565" max="2565" width="10.5546875" style="121" customWidth="1"/>
    <col min="2566" max="2566" width="9.6640625" style="121" customWidth="1"/>
    <col min="2567" max="2567" width="12.6640625" style="121" customWidth="1"/>
    <col min="2568" max="2816" width="9.33203125" style="121"/>
    <col min="2817" max="2817" width="4.33203125" style="121" customWidth="1"/>
    <col min="2818" max="2818" width="14.44140625" style="121" customWidth="1"/>
    <col min="2819" max="2819" width="38.33203125" style="121" customWidth="1"/>
    <col min="2820" max="2820" width="4.5546875" style="121" customWidth="1"/>
    <col min="2821" max="2821" width="10.5546875" style="121" customWidth="1"/>
    <col min="2822" max="2822" width="9.6640625" style="121" customWidth="1"/>
    <col min="2823" max="2823" width="12.6640625" style="121" customWidth="1"/>
    <col min="2824" max="3072" width="9.33203125" style="121"/>
    <col min="3073" max="3073" width="4.33203125" style="121" customWidth="1"/>
    <col min="3074" max="3074" width="14.44140625" style="121" customWidth="1"/>
    <col min="3075" max="3075" width="38.33203125" style="121" customWidth="1"/>
    <col min="3076" max="3076" width="4.5546875" style="121" customWidth="1"/>
    <col min="3077" max="3077" width="10.5546875" style="121" customWidth="1"/>
    <col min="3078" max="3078" width="9.6640625" style="121" customWidth="1"/>
    <col min="3079" max="3079" width="12.6640625" style="121" customWidth="1"/>
    <col min="3080" max="3328" width="9.33203125" style="121"/>
    <col min="3329" max="3329" width="4.33203125" style="121" customWidth="1"/>
    <col min="3330" max="3330" width="14.44140625" style="121" customWidth="1"/>
    <col min="3331" max="3331" width="38.33203125" style="121" customWidth="1"/>
    <col min="3332" max="3332" width="4.5546875" style="121" customWidth="1"/>
    <col min="3333" max="3333" width="10.5546875" style="121" customWidth="1"/>
    <col min="3334" max="3334" width="9.6640625" style="121" customWidth="1"/>
    <col min="3335" max="3335" width="12.6640625" style="121" customWidth="1"/>
    <col min="3336" max="3584" width="9.33203125" style="121"/>
    <col min="3585" max="3585" width="4.33203125" style="121" customWidth="1"/>
    <col min="3586" max="3586" width="14.44140625" style="121" customWidth="1"/>
    <col min="3587" max="3587" width="38.33203125" style="121" customWidth="1"/>
    <col min="3588" max="3588" width="4.5546875" style="121" customWidth="1"/>
    <col min="3589" max="3589" width="10.5546875" style="121" customWidth="1"/>
    <col min="3590" max="3590" width="9.6640625" style="121" customWidth="1"/>
    <col min="3591" max="3591" width="12.6640625" style="121" customWidth="1"/>
    <col min="3592" max="3840" width="9.33203125" style="121"/>
    <col min="3841" max="3841" width="4.33203125" style="121" customWidth="1"/>
    <col min="3842" max="3842" width="14.44140625" style="121" customWidth="1"/>
    <col min="3843" max="3843" width="38.33203125" style="121" customWidth="1"/>
    <col min="3844" max="3844" width="4.5546875" style="121" customWidth="1"/>
    <col min="3845" max="3845" width="10.5546875" style="121" customWidth="1"/>
    <col min="3846" max="3846" width="9.6640625" style="121" customWidth="1"/>
    <col min="3847" max="3847" width="12.6640625" style="121" customWidth="1"/>
    <col min="3848" max="4096" width="9.33203125" style="121"/>
    <col min="4097" max="4097" width="4.33203125" style="121" customWidth="1"/>
    <col min="4098" max="4098" width="14.44140625" style="121" customWidth="1"/>
    <col min="4099" max="4099" width="38.33203125" style="121" customWidth="1"/>
    <col min="4100" max="4100" width="4.5546875" style="121" customWidth="1"/>
    <col min="4101" max="4101" width="10.5546875" style="121" customWidth="1"/>
    <col min="4102" max="4102" width="9.6640625" style="121" customWidth="1"/>
    <col min="4103" max="4103" width="12.6640625" style="121" customWidth="1"/>
    <col min="4104" max="4352" width="9.33203125" style="121"/>
    <col min="4353" max="4353" width="4.33203125" style="121" customWidth="1"/>
    <col min="4354" max="4354" width="14.44140625" style="121" customWidth="1"/>
    <col min="4355" max="4355" width="38.33203125" style="121" customWidth="1"/>
    <col min="4356" max="4356" width="4.5546875" style="121" customWidth="1"/>
    <col min="4357" max="4357" width="10.5546875" style="121" customWidth="1"/>
    <col min="4358" max="4358" width="9.6640625" style="121" customWidth="1"/>
    <col min="4359" max="4359" width="12.6640625" style="121" customWidth="1"/>
    <col min="4360" max="4608" width="9.33203125" style="121"/>
    <col min="4609" max="4609" width="4.33203125" style="121" customWidth="1"/>
    <col min="4610" max="4610" width="14.44140625" style="121" customWidth="1"/>
    <col min="4611" max="4611" width="38.33203125" style="121" customWidth="1"/>
    <col min="4612" max="4612" width="4.5546875" style="121" customWidth="1"/>
    <col min="4613" max="4613" width="10.5546875" style="121" customWidth="1"/>
    <col min="4614" max="4614" width="9.6640625" style="121" customWidth="1"/>
    <col min="4615" max="4615" width="12.6640625" style="121" customWidth="1"/>
    <col min="4616" max="4864" width="9.33203125" style="121"/>
    <col min="4865" max="4865" width="4.33203125" style="121" customWidth="1"/>
    <col min="4866" max="4866" width="14.44140625" style="121" customWidth="1"/>
    <col min="4867" max="4867" width="38.33203125" style="121" customWidth="1"/>
    <col min="4868" max="4868" width="4.5546875" style="121" customWidth="1"/>
    <col min="4869" max="4869" width="10.5546875" style="121" customWidth="1"/>
    <col min="4870" max="4870" width="9.6640625" style="121" customWidth="1"/>
    <col min="4871" max="4871" width="12.6640625" style="121" customWidth="1"/>
    <col min="4872" max="5120" width="9.33203125" style="121"/>
    <col min="5121" max="5121" width="4.33203125" style="121" customWidth="1"/>
    <col min="5122" max="5122" width="14.44140625" style="121" customWidth="1"/>
    <col min="5123" max="5123" width="38.33203125" style="121" customWidth="1"/>
    <col min="5124" max="5124" width="4.5546875" style="121" customWidth="1"/>
    <col min="5125" max="5125" width="10.5546875" style="121" customWidth="1"/>
    <col min="5126" max="5126" width="9.6640625" style="121" customWidth="1"/>
    <col min="5127" max="5127" width="12.6640625" style="121" customWidth="1"/>
    <col min="5128" max="5376" width="9.33203125" style="121"/>
    <col min="5377" max="5377" width="4.33203125" style="121" customWidth="1"/>
    <col min="5378" max="5378" width="14.44140625" style="121" customWidth="1"/>
    <col min="5379" max="5379" width="38.33203125" style="121" customWidth="1"/>
    <col min="5380" max="5380" width="4.5546875" style="121" customWidth="1"/>
    <col min="5381" max="5381" width="10.5546875" style="121" customWidth="1"/>
    <col min="5382" max="5382" width="9.6640625" style="121" customWidth="1"/>
    <col min="5383" max="5383" width="12.6640625" style="121" customWidth="1"/>
    <col min="5384" max="5632" width="9.33203125" style="121"/>
    <col min="5633" max="5633" width="4.33203125" style="121" customWidth="1"/>
    <col min="5634" max="5634" width="14.44140625" style="121" customWidth="1"/>
    <col min="5635" max="5635" width="38.33203125" style="121" customWidth="1"/>
    <col min="5636" max="5636" width="4.5546875" style="121" customWidth="1"/>
    <col min="5637" max="5637" width="10.5546875" style="121" customWidth="1"/>
    <col min="5638" max="5638" width="9.6640625" style="121" customWidth="1"/>
    <col min="5639" max="5639" width="12.6640625" style="121" customWidth="1"/>
    <col min="5640" max="5888" width="9.33203125" style="121"/>
    <col min="5889" max="5889" width="4.33203125" style="121" customWidth="1"/>
    <col min="5890" max="5890" width="14.44140625" style="121" customWidth="1"/>
    <col min="5891" max="5891" width="38.33203125" style="121" customWidth="1"/>
    <col min="5892" max="5892" width="4.5546875" style="121" customWidth="1"/>
    <col min="5893" max="5893" width="10.5546875" style="121" customWidth="1"/>
    <col min="5894" max="5894" width="9.6640625" style="121" customWidth="1"/>
    <col min="5895" max="5895" width="12.6640625" style="121" customWidth="1"/>
    <col min="5896" max="6144" width="9.33203125" style="121"/>
    <col min="6145" max="6145" width="4.33203125" style="121" customWidth="1"/>
    <col min="6146" max="6146" width="14.44140625" style="121" customWidth="1"/>
    <col min="6147" max="6147" width="38.33203125" style="121" customWidth="1"/>
    <col min="6148" max="6148" width="4.5546875" style="121" customWidth="1"/>
    <col min="6149" max="6149" width="10.5546875" style="121" customWidth="1"/>
    <col min="6150" max="6150" width="9.6640625" style="121" customWidth="1"/>
    <col min="6151" max="6151" width="12.6640625" style="121" customWidth="1"/>
    <col min="6152" max="6400" width="9.33203125" style="121"/>
    <col min="6401" max="6401" width="4.33203125" style="121" customWidth="1"/>
    <col min="6402" max="6402" width="14.44140625" style="121" customWidth="1"/>
    <col min="6403" max="6403" width="38.33203125" style="121" customWidth="1"/>
    <col min="6404" max="6404" width="4.5546875" style="121" customWidth="1"/>
    <col min="6405" max="6405" width="10.5546875" style="121" customWidth="1"/>
    <col min="6406" max="6406" width="9.6640625" style="121" customWidth="1"/>
    <col min="6407" max="6407" width="12.6640625" style="121" customWidth="1"/>
    <col min="6408" max="6656" width="9.33203125" style="121"/>
    <col min="6657" max="6657" width="4.33203125" style="121" customWidth="1"/>
    <col min="6658" max="6658" width="14.44140625" style="121" customWidth="1"/>
    <col min="6659" max="6659" width="38.33203125" style="121" customWidth="1"/>
    <col min="6660" max="6660" width="4.5546875" style="121" customWidth="1"/>
    <col min="6661" max="6661" width="10.5546875" style="121" customWidth="1"/>
    <col min="6662" max="6662" width="9.6640625" style="121" customWidth="1"/>
    <col min="6663" max="6663" width="12.6640625" style="121" customWidth="1"/>
    <col min="6664" max="6912" width="9.33203125" style="121"/>
    <col min="6913" max="6913" width="4.33203125" style="121" customWidth="1"/>
    <col min="6914" max="6914" width="14.44140625" style="121" customWidth="1"/>
    <col min="6915" max="6915" width="38.33203125" style="121" customWidth="1"/>
    <col min="6916" max="6916" width="4.5546875" style="121" customWidth="1"/>
    <col min="6917" max="6917" width="10.5546875" style="121" customWidth="1"/>
    <col min="6918" max="6918" width="9.6640625" style="121" customWidth="1"/>
    <col min="6919" max="6919" width="12.6640625" style="121" customWidth="1"/>
    <col min="6920" max="7168" width="9.33203125" style="121"/>
    <col min="7169" max="7169" width="4.33203125" style="121" customWidth="1"/>
    <col min="7170" max="7170" width="14.44140625" style="121" customWidth="1"/>
    <col min="7171" max="7171" width="38.33203125" style="121" customWidth="1"/>
    <col min="7172" max="7172" width="4.5546875" style="121" customWidth="1"/>
    <col min="7173" max="7173" width="10.5546875" style="121" customWidth="1"/>
    <col min="7174" max="7174" width="9.6640625" style="121" customWidth="1"/>
    <col min="7175" max="7175" width="12.6640625" style="121" customWidth="1"/>
    <col min="7176" max="7424" width="9.33203125" style="121"/>
    <col min="7425" max="7425" width="4.33203125" style="121" customWidth="1"/>
    <col min="7426" max="7426" width="14.44140625" style="121" customWidth="1"/>
    <col min="7427" max="7427" width="38.33203125" style="121" customWidth="1"/>
    <col min="7428" max="7428" width="4.5546875" style="121" customWidth="1"/>
    <col min="7429" max="7429" width="10.5546875" style="121" customWidth="1"/>
    <col min="7430" max="7430" width="9.6640625" style="121" customWidth="1"/>
    <col min="7431" max="7431" width="12.6640625" style="121" customWidth="1"/>
    <col min="7432" max="7680" width="9.33203125" style="121"/>
    <col min="7681" max="7681" width="4.33203125" style="121" customWidth="1"/>
    <col min="7682" max="7682" width="14.44140625" style="121" customWidth="1"/>
    <col min="7683" max="7683" width="38.33203125" style="121" customWidth="1"/>
    <col min="7684" max="7684" width="4.5546875" style="121" customWidth="1"/>
    <col min="7685" max="7685" width="10.5546875" style="121" customWidth="1"/>
    <col min="7686" max="7686" width="9.6640625" style="121" customWidth="1"/>
    <col min="7687" max="7687" width="12.6640625" style="121" customWidth="1"/>
    <col min="7688" max="7936" width="9.33203125" style="121"/>
    <col min="7937" max="7937" width="4.33203125" style="121" customWidth="1"/>
    <col min="7938" max="7938" width="14.44140625" style="121" customWidth="1"/>
    <col min="7939" max="7939" width="38.33203125" style="121" customWidth="1"/>
    <col min="7940" max="7940" width="4.5546875" style="121" customWidth="1"/>
    <col min="7941" max="7941" width="10.5546875" style="121" customWidth="1"/>
    <col min="7942" max="7942" width="9.6640625" style="121" customWidth="1"/>
    <col min="7943" max="7943" width="12.6640625" style="121" customWidth="1"/>
    <col min="7944" max="8192" width="9.33203125" style="121"/>
    <col min="8193" max="8193" width="4.33203125" style="121" customWidth="1"/>
    <col min="8194" max="8194" width="14.44140625" style="121" customWidth="1"/>
    <col min="8195" max="8195" width="38.33203125" style="121" customWidth="1"/>
    <col min="8196" max="8196" width="4.5546875" style="121" customWidth="1"/>
    <col min="8197" max="8197" width="10.5546875" style="121" customWidth="1"/>
    <col min="8198" max="8198" width="9.6640625" style="121" customWidth="1"/>
    <col min="8199" max="8199" width="12.6640625" style="121" customWidth="1"/>
    <col min="8200" max="8448" width="9.33203125" style="121"/>
    <col min="8449" max="8449" width="4.33203125" style="121" customWidth="1"/>
    <col min="8450" max="8450" width="14.44140625" style="121" customWidth="1"/>
    <col min="8451" max="8451" width="38.33203125" style="121" customWidth="1"/>
    <col min="8452" max="8452" width="4.5546875" style="121" customWidth="1"/>
    <col min="8453" max="8453" width="10.5546875" style="121" customWidth="1"/>
    <col min="8454" max="8454" width="9.6640625" style="121" customWidth="1"/>
    <col min="8455" max="8455" width="12.6640625" style="121" customWidth="1"/>
    <col min="8456" max="8704" width="9.33203125" style="121"/>
    <col min="8705" max="8705" width="4.33203125" style="121" customWidth="1"/>
    <col min="8706" max="8706" width="14.44140625" style="121" customWidth="1"/>
    <col min="8707" max="8707" width="38.33203125" style="121" customWidth="1"/>
    <col min="8708" max="8708" width="4.5546875" style="121" customWidth="1"/>
    <col min="8709" max="8709" width="10.5546875" style="121" customWidth="1"/>
    <col min="8710" max="8710" width="9.6640625" style="121" customWidth="1"/>
    <col min="8711" max="8711" width="12.6640625" style="121" customWidth="1"/>
    <col min="8712" max="8960" width="9.33203125" style="121"/>
    <col min="8961" max="8961" width="4.33203125" style="121" customWidth="1"/>
    <col min="8962" max="8962" width="14.44140625" style="121" customWidth="1"/>
    <col min="8963" max="8963" width="38.33203125" style="121" customWidth="1"/>
    <col min="8964" max="8964" width="4.5546875" style="121" customWidth="1"/>
    <col min="8965" max="8965" width="10.5546875" style="121" customWidth="1"/>
    <col min="8966" max="8966" width="9.6640625" style="121" customWidth="1"/>
    <col min="8967" max="8967" width="12.6640625" style="121" customWidth="1"/>
    <col min="8968" max="9216" width="9.33203125" style="121"/>
    <col min="9217" max="9217" width="4.33203125" style="121" customWidth="1"/>
    <col min="9218" max="9218" width="14.44140625" style="121" customWidth="1"/>
    <col min="9219" max="9219" width="38.33203125" style="121" customWidth="1"/>
    <col min="9220" max="9220" width="4.5546875" style="121" customWidth="1"/>
    <col min="9221" max="9221" width="10.5546875" style="121" customWidth="1"/>
    <col min="9222" max="9222" width="9.6640625" style="121" customWidth="1"/>
    <col min="9223" max="9223" width="12.6640625" style="121" customWidth="1"/>
    <col min="9224" max="9472" width="9.33203125" style="121"/>
    <col min="9473" max="9473" width="4.33203125" style="121" customWidth="1"/>
    <col min="9474" max="9474" width="14.44140625" style="121" customWidth="1"/>
    <col min="9475" max="9475" width="38.33203125" style="121" customWidth="1"/>
    <col min="9476" max="9476" width="4.5546875" style="121" customWidth="1"/>
    <col min="9477" max="9477" width="10.5546875" style="121" customWidth="1"/>
    <col min="9478" max="9478" width="9.6640625" style="121" customWidth="1"/>
    <col min="9479" max="9479" width="12.6640625" style="121" customWidth="1"/>
    <col min="9480" max="9728" width="9.33203125" style="121"/>
    <col min="9729" max="9729" width="4.33203125" style="121" customWidth="1"/>
    <col min="9730" max="9730" width="14.44140625" style="121" customWidth="1"/>
    <col min="9731" max="9731" width="38.33203125" style="121" customWidth="1"/>
    <col min="9732" max="9732" width="4.5546875" style="121" customWidth="1"/>
    <col min="9733" max="9733" width="10.5546875" style="121" customWidth="1"/>
    <col min="9734" max="9734" width="9.6640625" style="121" customWidth="1"/>
    <col min="9735" max="9735" width="12.6640625" style="121" customWidth="1"/>
    <col min="9736" max="9984" width="9.33203125" style="121"/>
    <col min="9985" max="9985" width="4.33203125" style="121" customWidth="1"/>
    <col min="9986" max="9986" width="14.44140625" style="121" customWidth="1"/>
    <col min="9987" max="9987" width="38.33203125" style="121" customWidth="1"/>
    <col min="9988" max="9988" width="4.5546875" style="121" customWidth="1"/>
    <col min="9989" max="9989" width="10.5546875" style="121" customWidth="1"/>
    <col min="9990" max="9990" width="9.6640625" style="121" customWidth="1"/>
    <col min="9991" max="9991" width="12.6640625" style="121" customWidth="1"/>
    <col min="9992" max="10240" width="9.33203125" style="121"/>
    <col min="10241" max="10241" width="4.33203125" style="121" customWidth="1"/>
    <col min="10242" max="10242" width="14.44140625" style="121" customWidth="1"/>
    <col min="10243" max="10243" width="38.33203125" style="121" customWidth="1"/>
    <col min="10244" max="10244" width="4.5546875" style="121" customWidth="1"/>
    <col min="10245" max="10245" width="10.5546875" style="121" customWidth="1"/>
    <col min="10246" max="10246" width="9.6640625" style="121" customWidth="1"/>
    <col min="10247" max="10247" width="12.6640625" style="121" customWidth="1"/>
    <col min="10248" max="10496" width="9.33203125" style="121"/>
    <col min="10497" max="10497" width="4.33203125" style="121" customWidth="1"/>
    <col min="10498" max="10498" width="14.44140625" style="121" customWidth="1"/>
    <col min="10499" max="10499" width="38.33203125" style="121" customWidth="1"/>
    <col min="10500" max="10500" width="4.5546875" style="121" customWidth="1"/>
    <col min="10501" max="10501" width="10.5546875" style="121" customWidth="1"/>
    <col min="10502" max="10502" width="9.6640625" style="121" customWidth="1"/>
    <col min="10503" max="10503" width="12.6640625" style="121" customWidth="1"/>
    <col min="10504" max="10752" width="9.33203125" style="121"/>
    <col min="10753" max="10753" width="4.33203125" style="121" customWidth="1"/>
    <col min="10754" max="10754" width="14.44140625" style="121" customWidth="1"/>
    <col min="10755" max="10755" width="38.33203125" style="121" customWidth="1"/>
    <col min="10756" max="10756" width="4.5546875" style="121" customWidth="1"/>
    <col min="10757" max="10757" width="10.5546875" style="121" customWidth="1"/>
    <col min="10758" max="10758" width="9.6640625" style="121" customWidth="1"/>
    <col min="10759" max="10759" width="12.6640625" style="121" customWidth="1"/>
    <col min="10760" max="11008" width="9.33203125" style="121"/>
    <col min="11009" max="11009" width="4.33203125" style="121" customWidth="1"/>
    <col min="11010" max="11010" width="14.44140625" style="121" customWidth="1"/>
    <col min="11011" max="11011" width="38.33203125" style="121" customWidth="1"/>
    <col min="11012" max="11012" width="4.5546875" style="121" customWidth="1"/>
    <col min="11013" max="11013" width="10.5546875" style="121" customWidth="1"/>
    <col min="11014" max="11014" width="9.6640625" style="121" customWidth="1"/>
    <col min="11015" max="11015" width="12.6640625" style="121" customWidth="1"/>
    <col min="11016" max="11264" width="9.33203125" style="121"/>
    <col min="11265" max="11265" width="4.33203125" style="121" customWidth="1"/>
    <col min="11266" max="11266" width="14.44140625" style="121" customWidth="1"/>
    <col min="11267" max="11267" width="38.33203125" style="121" customWidth="1"/>
    <col min="11268" max="11268" width="4.5546875" style="121" customWidth="1"/>
    <col min="11269" max="11269" width="10.5546875" style="121" customWidth="1"/>
    <col min="11270" max="11270" width="9.6640625" style="121" customWidth="1"/>
    <col min="11271" max="11271" width="12.6640625" style="121" customWidth="1"/>
    <col min="11272" max="11520" width="9.33203125" style="121"/>
    <col min="11521" max="11521" width="4.33203125" style="121" customWidth="1"/>
    <col min="11522" max="11522" width="14.44140625" style="121" customWidth="1"/>
    <col min="11523" max="11523" width="38.33203125" style="121" customWidth="1"/>
    <col min="11524" max="11524" width="4.5546875" style="121" customWidth="1"/>
    <col min="11525" max="11525" width="10.5546875" style="121" customWidth="1"/>
    <col min="11526" max="11526" width="9.6640625" style="121" customWidth="1"/>
    <col min="11527" max="11527" width="12.6640625" style="121" customWidth="1"/>
    <col min="11528" max="11776" width="9.33203125" style="121"/>
    <col min="11777" max="11777" width="4.33203125" style="121" customWidth="1"/>
    <col min="11778" max="11778" width="14.44140625" style="121" customWidth="1"/>
    <col min="11779" max="11779" width="38.33203125" style="121" customWidth="1"/>
    <col min="11780" max="11780" width="4.5546875" style="121" customWidth="1"/>
    <col min="11781" max="11781" width="10.5546875" style="121" customWidth="1"/>
    <col min="11782" max="11782" width="9.6640625" style="121" customWidth="1"/>
    <col min="11783" max="11783" width="12.6640625" style="121" customWidth="1"/>
    <col min="11784" max="12032" width="9.33203125" style="121"/>
    <col min="12033" max="12033" width="4.33203125" style="121" customWidth="1"/>
    <col min="12034" max="12034" width="14.44140625" style="121" customWidth="1"/>
    <col min="12035" max="12035" width="38.33203125" style="121" customWidth="1"/>
    <col min="12036" max="12036" width="4.5546875" style="121" customWidth="1"/>
    <col min="12037" max="12037" width="10.5546875" style="121" customWidth="1"/>
    <col min="12038" max="12038" width="9.6640625" style="121" customWidth="1"/>
    <col min="12039" max="12039" width="12.6640625" style="121" customWidth="1"/>
    <col min="12040" max="12288" width="9.33203125" style="121"/>
    <col min="12289" max="12289" width="4.33203125" style="121" customWidth="1"/>
    <col min="12290" max="12290" width="14.44140625" style="121" customWidth="1"/>
    <col min="12291" max="12291" width="38.33203125" style="121" customWidth="1"/>
    <col min="12292" max="12292" width="4.5546875" style="121" customWidth="1"/>
    <col min="12293" max="12293" width="10.5546875" style="121" customWidth="1"/>
    <col min="12294" max="12294" width="9.6640625" style="121" customWidth="1"/>
    <col min="12295" max="12295" width="12.6640625" style="121" customWidth="1"/>
    <col min="12296" max="12544" width="9.33203125" style="121"/>
    <col min="12545" max="12545" width="4.33203125" style="121" customWidth="1"/>
    <col min="12546" max="12546" width="14.44140625" style="121" customWidth="1"/>
    <col min="12547" max="12547" width="38.33203125" style="121" customWidth="1"/>
    <col min="12548" max="12548" width="4.5546875" style="121" customWidth="1"/>
    <col min="12549" max="12549" width="10.5546875" style="121" customWidth="1"/>
    <col min="12550" max="12550" width="9.6640625" style="121" customWidth="1"/>
    <col min="12551" max="12551" width="12.6640625" style="121" customWidth="1"/>
    <col min="12552" max="12800" width="9.33203125" style="121"/>
    <col min="12801" max="12801" width="4.33203125" style="121" customWidth="1"/>
    <col min="12802" max="12802" width="14.44140625" style="121" customWidth="1"/>
    <col min="12803" max="12803" width="38.33203125" style="121" customWidth="1"/>
    <col min="12804" max="12804" width="4.5546875" style="121" customWidth="1"/>
    <col min="12805" max="12805" width="10.5546875" style="121" customWidth="1"/>
    <col min="12806" max="12806" width="9.6640625" style="121" customWidth="1"/>
    <col min="12807" max="12807" width="12.6640625" style="121" customWidth="1"/>
    <col min="12808" max="13056" width="9.33203125" style="121"/>
    <col min="13057" max="13057" width="4.33203125" style="121" customWidth="1"/>
    <col min="13058" max="13058" width="14.44140625" style="121" customWidth="1"/>
    <col min="13059" max="13059" width="38.33203125" style="121" customWidth="1"/>
    <col min="13060" max="13060" width="4.5546875" style="121" customWidth="1"/>
    <col min="13061" max="13061" width="10.5546875" style="121" customWidth="1"/>
    <col min="13062" max="13062" width="9.6640625" style="121" customWidth="1"/>
    <col min="13063" max="13063" width="12.6640625" style="121" customWidth="1"/>
    <col min="13064" max="13312" width="9.33203125" style="121"/>
    <col min="13313" max="13313" width="4.33203125" style="121" customWidth="1"/>
    <col min="13314" max="13314" width="14.44140625" style="121" customWidth="1"/>
    <col min="13315" max="13315" width="38.33203125" style="121" customWidth="1"/>
    <col min="13316" max="13316" width="4.5546875" style="121" customWidth="1"/>
    <col min="13317" max="13317" width="10.5546875" style="121" customWidth="1"/>
    <col min="13318" max="13318" width="9.6640625" style="121" customWidth="1"/>
    <col min="13319" max="13319" width="12.6640625" style="121" customWidth="1"/>
    <col min="13320" max="13568" width="9.33203125" style="121"/>
    <col min="13569" max="13569" width="4.33203125" style="121" customWidth="1"/>
    <col min="13570" max="13570" width="14.44140625" style="121" customWidth="1"/>
    <col min="13571" max="13571" width="38.33203125" style="121" customWidth="1"/>
    <col min="13572" max="13572" width="4.5546875" style="121" customWidth="1"/>
    <col min="13573" max="13573" width="10.5546875" style="121" customWidth="1"/>
    <col min="13574" max="13574" width="9.6640625" style="121" customWidth="1"/>
    <col min="13575" max="13575" width="12.6640625" style="121" customWidth="1"/>
    <col min="13576" max="13824" width="9.33203125" style="121"/>
    <col min="13825" max="13825" width="4.33203125" style="121" customWidth="1"/>
    <col min="13826" max="13826" width="14.44140625" style="121" customWidth="1"/>
    <col min="13827" max="13827" width="38.33203125" style="121" customWidth="1"/>
    <col min="13828" max="13828" width="4.5546875" style="121" customWidth="1"/>
    <col min="13829" max="13829" width="10.5546875" style="121" customWidth="1"/>
    <col min="13830" max="13830" width="9.6640625" style="121" customWidth="1"/>
    <col min="13831" max="13831" width="12.6640625" style="121" customWidth="1"/>
    <col min="13832" max="14080" width="9.33203125" style="121"/>
    <col min="14081" max="14081" width="4.33203125" style="121" customWidth="1"/>
    <col min="14082" max="14082" width="14.44140625" style="121" customWidth="1"/>
    <col min="14083" max="14083" width="38.33203125" style="121" customWidth="1"/>
    <col min="14084" max="14084" width="4.5546875" style="121" customWidth="1"/>
    <col min="14085" max="14085" width="10.5546875" style="121" customWidth="1"/>
    <col min="14086" max="14086" width="9.6640625" style="121" customWidth="1"/>
    <col min="14087" max="14087" width="12.6640625" style="121" customWidth="1"/>
    <col min="14088" max="14336" width="9.33203125" style="121"/>
    <col min="14337" max="14337" width="4.33203125" style="121" customWidth="1"/>
    <col min="14338" max="14338" width="14.44140625" style="121" customWidth="1"/>
    <col min="14339" max="14339" width="38.33203125" style="121" customWidth="1"/>
    <col min="14340" max="14340" width="4.5546875" style="121" customWidth="1"/>
    <col min="14341" max="14341" width="10.5546875" style="121" customWidth="1"/>
    <col min="14342" max="14342" width="9.6640625" style="121" customWidth="1"/>
    <col min="14343" max="14343" width="12.6640625" style="121" customWidth="1"/>
    <col min="14344" max="14592" width="9.33203125" style="121"/>
    <col min="14593" max="14593" width="4.33203125" style="121" customWidth="1"/>
    <col min="14594" max="14594" width="14.44140625" style="121" customWidth="1"/>
    <col min="14595" max="14595" width="38.33203125" style="121" customWidth="1"/>
    <col min="14596" max="14596" width="4.5546875" style="121" customWidth="1"/>
    <col min="14597" max="14597" width="10.5546875" style="121" customWidth="1"/>
    <col min="14598" max="14598" width="9.6640625" style="121" customWidth="1"/>
    <col min="14599" max="14599" width="12.6640625" style="121" customWidth="1"/>
    <col min="14600" max="14848" width="9.33203125" style="121"/>
    <col min="14849" max="14849" width="4.33203125" style="121" customWidth="1"/>
    <col min="14850" max="14850" width="14.44140625" style="121" customWidth="1"/>
    <col min="14851" max="14851" width="38.33203125" style="121" customWidth="1"/>
    <col min="14852" max="14852" width="4.5546875" style="121" customWidth="1"/>
    <col min="14853" max="14853" width="10.5546875" style="121" customWidth="1"/>
    <col min="14854" max="14854" width="9.6640625" style="121" customWidth="1"/>
    <col min="14855" max="14855" width="12.6640625" style="121" customWidth="1"/>
    <col min="14856" max="15104" width="9.33203125" style="121"/>
    <col min="15105" max="15105" width="4.33203125" style="121" customWidth="1"/>
    <col min="15106" max="15106" width="14.44140625" style="121" customWidth="1"/>
    <col min="15107" max="15107" width="38.33203125" style="121" customWidth="1"/>
    <col min="15108" max="15108" width="4.5546875" style="121" customWidth="1"/>
    <col min="15109" max="15109" width="10.5546875" style="121" customWidth="1"/>
    <col min="15110" max="15110" width="9.6640625" style="121" customWidth="1"/>
    <col min="15111" max="15111" width="12.6640625" style="121" customWidth="1"/>
    <col min="15112" max="15360" width="9.33203125" style="121"/>
    <col min="15361" max="15361" width="4.33203125" style="121" customWidth="1"/>
    <col min="15362" max="15362" width="14.44140625" style="121" customWidth="1"/>
    <col min="15363" max="15363" width="38.33203125" style="121" customWidth="1"/>
    <col min="15364" max="15364" width="4.5546875" style="121" customWidth="1"/>
    <col min="15365" max="15365" width="10.5546875" style="121" customWidth="1"/>
    <col min="15366" max="15366" width="9.6640625" style="121" customWidth="1"/>
    <col min="15367" max="15367" width="12.6640625" style="121" customWidth="1"/>
    <col min="15368" max="15616" width="9.33203125" style="121"/>
    <col min="15617" max="15617" width="4.33203125" style="121" customWidth="1"/>
    <col min="15618" max="15618" width="14.44140625" style="121" customWidth="1"/>
    <col min="15619" max="15619" width="38.33203125" style="121" customWidth="1"/>
    <col min="15620" max="15620" width="4.5546875" style="121" customWidth="1"/>
    <col min="15621" max="15621" width="10.5546875" style="121" customWidth="1"/>
    <col min="15622" max="15622" width="9.6640625" style="121" customWidth="1"/>
    <col min="15623" max="15623" width="12.6640625" style="121" customWidth="1"/>
    <col min="15624" max="15872" width="9.33203125" style="121"/>
    <col min="15873" max="15873" width="4.33203125" style="121" customWidth="1"/>
    <col min="15874" max="15874" width="14.44140625" style="121" customWidth="1"/>
    <col min="15875" max="15875" width="38.33203125" style="121" customWidth="1"/>
    <col min="15876" max="15876" width="4.5546875" style="121" customWidth="1"/>
    <col min="15877" max="15877" width="10.5546875" style="121" customWidth="1"/>
    <col min="15878" max="15878" width="9.6640625" style="121" customWidth="1"/>
    <col min="15879" max="15879" width="12.6640625" style="121" customWidth="1"/>
    <col min="15880" max="16128" width="9.33203125" style="121"/>
    <col min="16129" max="16129" width="4.33203125" style="121" customWidth="1"/>
    <col min="16130" max="16130" width="14.44140625" style="121" customWidth="1"/>
    <col min="16131" max="16131" width="38.33203125" style="121" customWidth="1"/>
    <col min="16132" max="16132" width="4.5546875" style="121" customWidth="1"/>
    <col min="16133" max="16133" width="10.5546875" style="121" customWidth="1"/>
    <col min="16134" max="16134" width="9.6640625" style="121" customWidth="1"/>
    <col min="16135" max="16135" width="12.6640625" style="121" customWidth="1"/>
    <col min="16136" max="16384" width="9.33203125" style="121"/>
  </cols>
  <sheetData>
    <row r="1" spans="1:7" ht="15.6">
      <c r="A1" s="313" t="s">
        <v>60</v>
      </c>
      <c r="B1" s="313"/>
      <c r="C1" s="314"/>
      <c r="D1" s="313"/>
      <c r="E1" s="313"/>
      <c r="F1" s="313"/>
      <c r="G1" s="313"/>
    </row>
    <row r="2" spans="1:7" ht="25.2" customHeight="1">
      <c r="A2" s="122" t="s">
        <v>61</v>
      </c>
      <c r="B2" s="123"/>
      <c r="C2" s="315"/>
      <c r="D2" s="315"/>
      <c r="E2" s="315"/>
      <c r="F2" s="315"/>
      <c r="G2" s="316"/>
    </row>
    <row r="3" spans="1:7" ht="25.2" customHeight="1">
      <c r="A3" s="122" t="s">
        <v>62</v>
      </c>
      <c r="B3" s="123"/>
      <c r="C3" s="315"/>
      <c r="D3" s="315"/>
      <c r="E3" s="315"/>
      <c r="F3" s="315"/>
      <c r="G3" s="316"/>
    </row>
    <row r="4" spans="1:7" ht="25.2" customHeight="1">
      <c r="A4" s="122" t="s">
        <v>63</v>
      </c>
      <c r="B4" s="123"/>
      <c r="C4" s="315"/>
      <c r="D4" s="315"/>
      <c r="E4" s="315"/>
      <c r="F4" s="315"/>
      <c r="G4" s="316"/>
    </row>
    <row r="5" spans="1:7">
      <c r="B5" s="124"/>
      <c r="C5" s="125"/>
      <c r="D5" s="126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2"/>
  </cols>
  <sheetData>
    <row r="1" spans="1:7">
      <c r="A1" s="1" t="s">
        <v>0</v>
      </c>
    </row>
    <row r="2" spans="1:7" ht="57.75" customHeight="1">
      <c r="A2" s="317" t="s">
        <v>1</v>
      </c>
      <c r="B2" s="317"/>
      <c r="C2" s="317"/>
      <c r="D2" s="317"/>
      <c r="E2" s="317"/>
      <c r="F2" s="317"/>
      <c r="G2" s="31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46</vt:i4>
      </vt:variant>
    </vt:vector>
  </HeadingPairs>
  <TitlesOfParts>
    <vt:vector size="53" baseType="lpstr">
      <vt:lpstr>ESL - Krycí list</vt:lpstr>
      <vt:lpstr>ESL - Položky</vt:lpstr>
      <vt:lpstr>SLP</vt:lpstr>
      <vt:lpstr>VzorPolozky (2)</vt:lpstr>
      <vt:lpstr>Pokyny pro vyplnění (2)</vt:lpstr>
      <vt:lpstr>VzorPolozky</vt:lpstr>
      <vt:lpstr>Pokyny pro vyplnění</vt:lpstr>
      <vt:lpstr>'ESL - Krycí list'!CelkemDPHVypocet</vt:lpstr>
      <vt:lpstr>CenaCelkem</vt:lpstr>
      <vt:lpstr>CenaCelkemBezDPH</vt:lpstr>
      <vt:lpstr>'ESL - Krycí list'!CenaCelkemVypocet</vt:lpstr>
      <vt:lpstr>cisloobjektu</vt:lpstr>
      <vt:lpstr>'ESL - Krycí list'!CisloStavby</vt:lpstr>
      <vt:lpstr>CisloStavebnihoRozpoctu</vt:lpstr>
      <vt:lpstr>dadresa</vt:lpstr>
      <vt:lpstr>'ESL - Krycí list'!DIČ</vt:lpstr>
      <vt:lpstr>dmisto</vt:lpstr>
      <vt:lpstr>DPHZakl</vt:lpstr>
      <vt:lpstr>'ESL - Krycí list'!dpsc</vt:lpstr>
      <vt:lpstr>'ESL - Krycí list'!IČO</vt:lpstr>
      <vt:lpstr>MistoStavby</vt:lpstr>
      <vt:lpstr>nazevobjektu</vt:lpstr>
      <vt:lpstr>'ESL - Krycí list'!NazevStavby</vt:lpstr>
      <vt:lpstr>NazevStavebnihoRozpoctu</vt:lpstr>
      <vt:lpstr>'ESL - Položky'!Názvy_tisku</vt:lpstr>
      <vt:lpstr>SLP!Názvy_tisku</vt:lpstr>
      <vt:lpstr>oadresa</vt:lpstr>
      <vt:lpstr>'ESL - Krycí list'!Objednatel</vt:lpstr>
      <vt:lpstr>'ESL - Krycí list'!Objekt</vt:lpstr>
      <vt:lpstr>'ESL - Krycí list'!Oblast_tisku</vt:lpstr>
      <vt:lpstr>'ESL - Položky'!Oblast_tisku</vt:lpstr>
      <vt:lpstr>SLP!Oblast_tisku</vt:lpstr>
      <vt:lpstr>'ESL - Krycí list'!odic</vt:lpstr>
      <vt:lpstr>'ESL - Krycí list'!oico</vt:lpstr>
      <vt:lpstr>'ESL - Krycí list'!omisto</vt:lpstr>
      <vt:lpstr>'ESL - Krycí list'!onazev</vt:lpstr>
      <vt:lpstr>'ESL - Krycí list'!opsc</vt:lpstr>
      <vt:lpstr>padresa</vt:lpstr>
      <vt:lpstr>pdic</vt:lpstr>
      <vt:lpstr>pico</vt:lpstr>
      <vt:lpstr>pmisto</vt:lpstr>
      <vt:lpstr>PoptavkaID</vt:lpstr>
      <vt:lpstr>pPSC</vt:lpstr>
      <vt:lpstr>Projektant</vt:lpstr>
      <vt:lpstr>'ESL - Krycí list'!SazbaDPH1</vt:lpstr>
      <vt:lpstr>'ESL - Krycí list'!SazbaDPH2</vt:lpstr>
      <vt:lpstr>Vypracoval</vt:lpstr>
      <vt:lpstr>'ESL - Krycí list'!ZakladDPHSniVypocet</vt:lpstr>
      <vt:lpstr>ZakladDPHZakl</vt:lpstr>
      <vt:lpstr>'ESL - Krycí list'!ZakladDPHZaklVypocet</vt:lpstr>
      <vt:lpstr>ZaObjednatele</vt:lpstr>
      <vt:lpstr>ZaZhotovitele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2018-12-17T12:53:32Z</dcterms:modified>
</cp:coreProperties>
</file>